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8315" windowHeight="13230" activeTab="2"/>
  </bookViews>
  <sheets>
    <sheet name="貸借対照表" sheetId="1" r:id="rId1"/>
    <sheet name="正味財産増減計算書" sheetId="2" r:id="rId2"/>
    <sheet name="財産目録" sheetId="7" r:id="rId3"/>
  </sheets>
  <calcPr calcId="145621"/>
</workbook>
</file>

<file path=xl/calcChain.xml><?xml version="1.0" encoding="utf-8"?>
<calcChain xmlns="http://schemas.openxmlformats.org/spreadsheetml/2006/main">
  <c r="D37" i="1" l="1"/>
  <c r="C37" i="1"/>
  <c r="B37" i="1"/>
  <c r="E34" i="7" l="1"/>
  <c r="B57" i="2" l="1"/>
  <c r="B50" i="2"/>
  <c r="B52" i="2" s="1"/>
  <c r="B40" i="2"/>
  <c r="B38" i="2"/>
  <c r="B37" i="2"/>
  <c r="B20" i="2"/>
  <c r="B39" i="1"/>
  <c r="D21" i="1"/>
  <c r="B21" i="1"/>
  <c r="B10" i="1"/>
  <c r="D9" i="1"/>
  <c r="D10" i="1"/>
  <c r="E37" i="7" l="1"/>
  <c r="E38" i="7"/>
  <c r="E24" i="7"/>
  <c r="E18" i="7"/>
  <c r="E17" i="7" s="1"/>
  <c r="E30" i="7" s="1"/>
  <c r="E20" i="7"/>
  <c r="E11" i="7"/>
  <c r="E7" i="7"/>
  <c r="E15" i="7" l="1"/>
  <c r="E31" i="7" s="1"/>
  <c r="E39" i="7"/>
  <c r="D38" i="2" l="1"/>
  <c r="D39" i="2"/>
  <c r="D40" i="2"/>
  <c r="D37" i="2"/>
  <c r="D18" i="2"/>
  <c r="D17" i="2"/>
  <c r="D16" i="2"/>
  <c r="D14" i="2"/>
  <c r="D12" i="2"/>
  <c r="D10" i="2"/>
  <c r="D15" i="2"/>
  <c r="D13" i="2"/>
  <c r="D11" i="2"/>
  <c r="D9" i="2"/>
  <c r="D20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21" i="2"/>
  <c r="D36" i="1"/>
  <c r="D38" i="1"/>
  <c r="D35" i="1"/>
  <c r="B28" i="1"/>
  <c r="D28" i="1" s="1"/>
  <c r="D31" i="1"/>
  <c r="D30" i="1"/>
  <c r="D27" i="1"/>
  <c r="D26" i="1"/>
  <c r="B15" i="1"/>
  <c r="D15" i="1" s="1"/>
  <c r="D18" i="1"/>
  <c r="D19" i="1"/>
  <c r="D20" i="1"/>
  <c r="D17" i="1"/>
  <c r="D14" i="1"/>
  <c r="D13" i="1"/>
  <c r="D8" i="1"/>
  <c r="B32" i="1" l="1"/>
  <c r="B22" i="1"/>
  <c r="D32" i="1" l="1"/>
  <c r="D39" i="1"/>
  <c r="D22" i="1"/>
  <c r="B23" i="1"/>
  <c r="D23" i="1" s="1"/>
  <c r="D57" i="2"/>
  <c r="D50" i="2"/>
  <c r="D55" i="2"/>
  <c r="D56" i="2"/>
  <c r="D54" i="2"/>
  <c r="D51" i="2"/>
  <c r="D52" i="2"/>
  <c r="D49" i="2"/>
</calcChain>
</file>

<file path=xl/sharedStrings.xml><?xml version="1.0" encoding="utf-8"?>
<sst xmlns="http://schemas.openxmlformats.org/spreadsheetml/2006/main" count="214" uniqueCount="143">
  <si>
    <t>貸借対照表</t>
  </si>
  <si>
    <t>平成26年 3月31日現在</t>
  </si>
  <si>
    <t>法人会計</t>
  </si>
  <si>
    <t>（単位:円）</t>
  </si>
  <si>
    <t>科        目</t>
  </si>
  <si>
    <t>当年度</t>
  </si>
  <si>
    <t>前年度</t>
  </si>
  <si>
    <t>増  減</t>
  </si>
  <si>
    <t>Ⅰ　資産の部</t>
  </si>
  <si>
    <t xml:space="preserve">  １．流動資産</t>
  </si>
  <si>
    <t xml:space="preserve">          現金預金</t>
  </si>
  <si>
    <t xml:space="preserve">          未                 収                 金</t>
  </si>
  <si>
    <t xml:space="preserve">        流動資産合計</t>
  </si>
  <si>
    <t xml:space="preserve">  ２．固定資産</t>
  </si>
  <si>
    <t xml:space="preserve">    (2) 特定資産</t>
  </si>
  <si>
    <t xml:space="preserve">          法   人   会    計    定    期   預   金</t>
  </si>
  <si>
    <t xml:space="preserve">        特定資産合計</t>
  </si>
  <si>
    <t xml:space="preserve">    (3) その他固定資産</t>
  </si>
  <si>
    <t xml:space="preserve">          土 地 （ 小  児  保  健  セ  ン タ ー ）</t>
  </si>
  <si>
    <t xml:space="preserve">          建                                    物</t>
  </si>
  <si>
    <t xml:space="preserve">          構                 築                 物</t>
  </si>
  <si>
    <t xml:space="preserve">          什          器           備           品</t>
  </si>
  <si>
    <t xml:space="preserve">        その他固定資産合計</t>
  </si>
  <si>
    <t xml:space="preserve">        固定資産合計</t>
  </si>
  <si>
    <t xml:space="preserve">        資産合計</t>
  </si>
  <si>
    <t>Ⅱ　負債の部</t>
  </si>
  <si>
    <t xml:space="preserve">  １．流動負債</t>
  </si>
  <si>
    <t xml:space="preserve">          前                 受                 金</t>
  </si>
  <si>
    <t xml:space="preserve">        流動負債合計</t>
  </si>
  <si>
    <t xml:space="preserve">  ２．固定負債</t>
  </si>
  <si>
    <t xml:space="preserve">          退    職    給     付     引    当    金</t>
  </si>
  <si>
    <t xml:space="preserve">        固定負債合計</t>
  </si>
  <si>
    <t xml:space="preserve">        負債合計</t>
  </si>
  <si>
    <t>Ⅲ　正味財産の部</t>
  </si>
  <si>
    <t xml:space="preserve">  １．指定正味財産</t>
  </si>
  <si>
    <t xml:space="preserve">        指定正味財産合計</t>
  </si>
  <si>
    <t xml:space="preserve">  ２．一般正味財産</t>
  </si>
  <si>
    <t xml:space="preserve">        正味財産合計</t>
  </si>
  <si>
    <t xml:space="preserve">        負債及び正味財産合計</t>
  </si>
  <si>
    <t/>
  </si>
  <si>
    <t>正味財産増減計算書</t>
  </si>
  <si>
    <t>平成25年 4月 1日から平成26年 3月31日まで</t>
  </si>
  <si>
    <t>Ⅰ　一般正味財産増減の部</t>
  </si>
  <si>
    <t xml:space="preserve">  １．経常増減の部</t>
  </si>
  <si>
    <t xml:space="preserve">    (1) 経常収益</t>
  </si>
  <si>
    <t xml:space="preserve">        受          取           会           費</t>
  </si>
  <si>
    <t xml:space="preserve">          正    会    員     受     取    会    費</t>
  </si>
  <si>
    <t xml:space="preserve">        受       取        活        動       費</t>
  </si>
  <si>
    <t xml:space="preserve">          受       取        活        動       費</t>
  </si>
  <si>
    <t xml:space="preserve">        受       取        寄        付       金</t>
  </si>
  <si>
    <t xml:space="preserve">          受       取        寄        付       金</t>
  </si>
  <si>
    <t xml:space="preserve">        雑                 収                 益</t>
  </si>
  <si>
    <t xml:space="preserve">          受          取           利           息</t>
  </si>
  <si>
    <t xml:space="preserve">          雑                 収                 入</t>
  </si>
  <si>
    <t xml:space="preserve">        経常収益計</t>
  </si>
  <si>
    <t xml:space="preserve">    (2) 経常費用</t>
  </si>
  <si>
    <t xml:space="preserve">        管                 理                 費</t>
  </si>
  <si>
    <t xml:space="preserve">          役          員           報           酬</t>
  </si>
  <si>
    <t xml:space="preserve">          給          料           手           当</t>
  </si>
  <si>
    <t xml:space="preserve">          退     職      給      付      費     用</t>
  </si>
  <si>
    <t xml:space="preserve">          福       利        厚        生       費</t>
  </si>
  <si>
    <t xml:space="preserve">          会                 議                 費</t>
  </si>
  <si>
    <t xml:space="preserve">          通       信        運        搬       費</t>
  </si>
  <si>
    <t xml:space="preserve">          減       価        償        却       費</t>
  </si>
  <si>
    <t xml:space="preserve">          消    耗    什     器     備    品    費</t>
  </si>
  <si>
    <t xml:space="preserve">          消          耗           品           費</t>
  </si>
  <si>
    <t xml:space="preserve">          修                 繕                 費</t>
  </si>
  <si>
    <t xml:space="preserve">          印       刷        製        本       費</t>
  </si>
  <si>
    <t xml:space="preserve">          光       熱        水        料       費</t>
  </si>
  <si>
    <t xml:space="preserve">          租          税           公           課</t>
  </si>
  <si>
    <t xml:space="preserve">          雑                                    費</t>
  </si>
  <si>
    <t xml:space="preserve">        経常費用計</t>
  </si>
  <si>
    <t xml:space="preserve">          評価損益等調整前当期経常増減額</t>
  </si>
  <si>
    <t xml:space="preserve">          評価損益等計</t>
  </si>
  <si>
    <t xml:space="preserve">          当期経常増減額</t>
  </si>
  <si>
    <t xml:space="preserve">  ２．経常外増減の部</t>
  </si>
  <si>
    <t xml:space="preserve">    (1) 経常外収益</t>
  </si>
  <si>
    <t xml:space="preserve">        経常外収益計</t>
  </si>
  <si>
    <t xml:space="preserve">    (2) 経常外費用</t>
  </si>
  <si>
    <t xml:space="preserve">        固    定    資     産     除　　却    損</t>
  </si>
  <si>
    <t xml:space="preserve">          什    器    備     品     除　　却    損</t>
  </si>
  <si>
    <t xml:space="preserve">        経常外費用計</t>
  </si>
  <si>
    <t xml:space="preserve">          当期経常外増減額</t>
  </si>
  <si>
    <t xml:space="preserve">        他     会      計      振      替     額</t>
  </si>
  <si>
    <t xml:space="preserve">          当期一般正味財産増減額</t>
  </si>
  <si>
    <t xml:space="preserve">          一般正味財産期首残高</t>
  </si>
  <si>
    <t xml:space="preserve">          一般正味財産期末残高</t>
  </si>
  <si>
    <t>Ⅱ　指定正味財産増減の部</t>
  </si>
  <si>
    <t xml:space="preserve">          当期指定正味財産増減額</t>
  </si>
  <si>
    <t xml:space="preserve">          指定正味財産期首残高</t>
  </si>
  <si>
    <t xml:space="preserve">          指定正味財産期末残高</t>
  </si>
  <si>
    <t>Ⅲ　正味財産期末残高</t>
  </si>
  <si>
    <t>財産目録</t>
  </si>
  <si>
    <t>貸借対照表科目</t>
  </si>
  <si>
    <t>場所・物量等</t>
  </si>
  <si>
    <t>使用目的等</t>
  </si>
  <si>
    <t>金        額</t>
  </si>
  <si>
    <t xml:space="preserve">  (流動資産)</t>
  </si>
  <si>
    <t xml:space="preserve">  </t>
  </si>
  <si>
    <t>預金</t>
  </si>
  <si>
    <t xml:space="preserve">    </t>
  </si>
  <si>
    <t xml:space="preserve">   流動資産合計</t>
  </si>
  <si>
    <t xml:space="preserve">  (固定資産)</t>
  </si>
  <si>
    <t xml:space="preserve">    特定資産</t>
  </si>
  <si>
    <t>法人会計定期預金</t>
  </si>
  <si>
    <t xml:space="preserve">    その他固定資産</t>
  </si>
  <si>
    <t>建物</t>
  </si>
  <si>
    <t>構築物</t>
  </si>
  <si>
    <t>什器備品</t>
  </si>
  <si>
    <t xml:space="preserve">   固定資産合計</t>
  </si>
  <si>
    <t xml:space="preserve">     資産合計</t>
  </si>
  <si>
    <t xml:space="preserve">  (流動負債)</t>
  </si>
  <si>
    <t xml:space="preserve">   流動負債合計</t>
  </si>
  <si>
    <t xml:space="preserve">  (固定負債)</t>
  </si>
  <si>
    <t>退職給付引当金</t>
  </si>
  <si>
    <t xml:space="preserve">   固定負債合計</t>
  </si>
  <si>
    <t xml:space="preserve">     負債合計</t>
  </si>
  <si>
    <t xml:space="preserve">     正味財産</t>
  </si>
  <si>
    <t>普通預金</t>
    <phoneticPr fontId="1"/>
  </si>
  <si>
    <t>当座預金</t>
    <rPh sb="0" eb="2">
      <t>トウザ</t>
    </rPh>
    <rPh sb="2" eb="4">
      <t>ヨキン</t>
    </rPh>
    <phoneticPr fontId="1"/>
  </si>
  <si>
    <t>ゆうちょ銀行</t>
    <rPh sb="4" eb="6">
      <t>ギンコウ</t>
    </rPh>
    <phoneticPr fontId="1"/>
  </si>
  <si>
    <t>土地（小児保健ｾﾝﾀｰ）</t>
    <phoneticPr fontId="1"/>
  </si>
  <si>
    <t>　　　〃</t>
    <phoneticPr fontId="1"/>
  </si>
  <si>
    <t>　印刷機・パソコン等</t>
    <rPh sb="1" eb="3">
      <t>インサツ</t>
    </rPh>
    <rPh sb="3" eb="4">
      <t>キ</t>
    </rPh>
    <rPh sb="9" eb="10">
      <t>トウ</t>
    </rPh>
    <phoneticPr fontId="1"/>
  </si>
  <si>
    <t xml:space="preserve">          退　 職   給    付     引    当  資   産</t>
    <rPh sb="10" eb="11">
      <t>タイ</t>
    </rPh>
    <rPh sb="13" eb="14">
      <t>ショク</t>
    </rPh>
    <rPh sb="17" eb="18">
      <t>キュウ</t>
    </rPh>
    <rPh sb="22" eb="23">
      <t>ツキ</t>
    </rPh>
    <rPh sb="28" eb="29">
      <t>イン</t>
    </rPh>
    <rPh sb="33" eb="34">
      <t>トウ</t>
    </rPh>
    <rPh sb="36" eb="37">
      <t>シ</t>
    </rPh>
    <rPh sb="40" eb="41">
      <t>サン</t>
    </rPh>
    <phoneticPr fontId="1"/>
  </si>
  <si>
    <t>退職給付引当資産</t>
    <rPh sb="6" eb="8">
      <t>シサン</t>
    </rPh>
    <phoneticPr fontId="1"/>
  </si>
  <si>
    <t>　退職金の積立金として</t>
    <rPh sb="1" eb="4">
      <t>タイショクキン</t>
    </rPh>
    <rPh sb="5" eb="7">
      <t>ツミタテ</t>
    </rPh>
    <rPh sb="7" eb="8">
      <t>キン</t>
    </rPh>
    <phoneticPr fontId="1"/>
  </si>
  <si>
    <t xml:space="preserve">          旅       費   ・    交       通       費 </t>
    <phoneticPr fontId="1"/>
  </si>
  <si>
    <t xml:space="preserve">          諸                 謝                 金</t>
    <phoneticPr fontId="1"/>
  </si>
  <si>
    <t>退職給付引当資産</t>
    <rPh sb="0" eb="2">
      <t>タイショク</t>
    </rPh>
    <rPh sb="2" eb="4">
      <t>キュウフ</t>
    </rPh>
    <rPh sb="4" eb="6">
      <t>ヒキアテ</t>
    </rPh>
    <rPh sb="6" eb="8">
      <t>シサン</t>
    </rPh>
    <phoneticPr fontId="1"/>
  </si>
  <si>
    <t>　啓発事業の施設として使用</t>
    <rPh sb="1" eb="3">
      <t>ケイハツ</t>
    </rPh>
    <rPh sb="3" eb="5">
      <t>ジギョウ</t>
    </rPh>
    <rPh sb="6" eb="8">
      <t>シセツ</t>
    </rPh>
    <rPh sb="11" eb="13">
      <t>シヨウ</t>
    </rPh>
    <phoneticPr fontId="1"/>
  </si>
  <si>
    <t>　研修会等施設として使用</t>
    <rPh sb="1" eb="4">
      <t>ケンシュウカイ</t>
    </rPh>
    <rPh sb="4" eb="5">
      <t>トウ</t>
    </rPh>
    <rPh sb="5" eb="7">
      <t>シセツ</t>
    </rPh>
    <rPh sb="10" eb="12">
      <t>シヨウ</t>
    </rPh>
    <phoneticPr fontId="1"/>
  </si>
  <si>
    <t>公益目的事業会計</t>
    <phoneticPr fontId="1"/>
  </si>
  <si>
    <t>　事業諸経費</t>
    <rPh sb="1" eb="3">
      <t>ジギョウ</t>
    </rPh>
    <rPh sb="3" eb="6">
      <t>ショケイヒ</t>
    </rPh>
    <phoneticPr fontId="1"/>
  </si>
  <si>
    <t xml:space="preserve">          公 　益　目　 的　事  業　 会 　計</t>
    <rPh sb="10" eb="11">
      <t>コウ</t>
    </rPh>
    <rPh sb="13" eb="14">
      <t>エキ</t>
    </rPh>
    <rPh sb="15" eb="16">
      <t>メ</t>
    </rPh>
    <rPh sb="18" eb="19">
      <t>テキ</t>
    </rPh>
    <rPh sb="20" eb="21">
      <t>コト</t>
    </rPh>
    <rPh sb="23" eb="24">
      <t>ギョウ</t>
    </rPh>
    <rPh sb="26" eb="27">
      <t>カイ</t>
    </rPh>
    <rPh sb="29" eb="30">
      <t>ケイ</t>
    </rPh>
    <phoneticPr fontId="1"/>
  </si>
  <si>
    <t xml:space="preserve">        （ う ち 特 定 資  産  へ の 充 当 額 ）</t>
  </si>
  <si>
    <t xml:space="preserve">  沖縄銀行　本店</t>
    <rPh sb="2" eb="4">
      <t>オキナワ</t>
    </rPh>
    <rPh sb="4" eb="6">
      <t>ギンコウ</t>
    </rPh>
    <rPh sb="7" eb="9">
      <t>ホンテン</t>
    </rPh>
    <phoneticPr fontId="1"/>
  </si>
  <si>
    <t>　琉球銀行　本店</t>
    <rPh sb="1" eb="3">
      <t>リュウキュウ</t>
    </rPh>
    <rPh sb="3" eb="5">
      <t>ギンコウ</t>
    </rPh>
    <rPh sb="6" eb="8">
      <t>ホンテン</t>
    </rPh>
    <phoneticPr fontId="1"/>
  </si>
  <si>
    <t xml:space="preserve">  　　郵便振替</t>
    <rPh sb="4" eb="6">
      <t>ユウビン</t>
    </rPh>
    <rPh sb="6" eb="8">
      <t>フリカエ</t>
    </rPh>
    <phoneticPr fontId="1"/>
  </si>
  <si>
    <t xml:space="preserve">  琉球銀行　本店</t>
    <rPh sb="7" eb="9">
      <t>ホンテン</t>
    </rPh>
    <phoneticPr fontId="1"/>
  </si>
  <si>
    <t xml:space="preserve">  沖縄銀行　本店</t>
    <phoneticPr fontId="1"/>
  </si>
  <si>
    <t>　沖縄海邦銀行　本店</t>
    <rPh sb="1" eb="3">
      <t>オキナワ</t>
    </rPh>
    <rPh sb="3" eb="5">
      <t>カイホウ</t>
    </rPh>
    <rPh sb="5" eb="7">
      <t>ギンコウ</t>
    </rPh>
    <rPh sb="8" eb="10">
      <t>ホンテン</t>
    </rPh>
    <phoneticPr fontId="1"/>
  </si>
  <si>
    <t>法人会計</t>
    <rPh sb="0" eb="2">
      <t>ホウジン</t>
    </rPh>
    <rPh sb="2" eb="4">
      <t>カイケイ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</si>
</sst>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&quot;(  &quot;#,##0&quot;  )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b/>
      <u/>
      <sz val="16"/>
      <color theme="1"/>
      <name val="ＭＳ Ｐ明朝"/>
      <family val="1"/>
      <charset val="128"/>
    </font>
    <font>
      <b/>
      <u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49" fontId="3" fillId="0" borderId="8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1" applyNumberFormat="1" applyFont="1">
      <alignment vertical="center"/>
    </xf>
    <xf numFmtId="176" fontId="3" fillId="0" borderId="8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horizontal="right" vertical="center"/>
    </xf>
    <xf numFmtId="176" fontId="3" fillId="0" borderId="2" xfId="1" applyNumberFormat="1" applyFont="1" applyBorder="1" applyAlignment="1">
      <alignment vertical="center"/>
    </xf>
    <xf numFmtId="176" fontId="3" fillId="0" borderId="10" xfId="1" applyNumberFormat="1" applyFont="1" applyBorder="1" applyAlignment="1">
      <alignment vertical="center"/>
    </xf>
    <xf numFmtId="176" fontId="3" fillId="0" borderId="1" xfId="1" applyNumberFormat="1" applyFont="1" applyBorder="1" applyAlignment="1">
      <alignment vertical="center"/>
    </xf>
    <xf numFmtId="176" fontId="3" fillId="0" borderId="11" xfId="1" applyNumberFormat="1" applyFont="1" applyBorder="1" applyAlignment="1">
      <alignment vertical="center"/>
    </xf>
    <xf numFmtId="176" fontId="3" fillId="0" borderId="7" xfId="1" applyNumberFormat="1" applyFont="1" applyBorder="1" applyAlignment="1">
      <alignment vertical="center"/>
    </xf>
    <xf numFmtId="176" fontId="3" fillId="0" borderId="4" xfId="1" applyNumberFormat="1" applyFont="1" applyBorder="1" applyAlignment="1">
      <alignment vertical="center"/>
    </xf>
    <xf numFmtId="176" fontId="3" fillId="0" borderId="9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2" borderId="4" xfId="1" applyNumberFormat="1" applyFont="1" applyFill="1" applyBorder="1" applyAlignment="1">
      <alignment horizontal="center" vertical="center"/>
    </xf>
    <xf numFmtId="176" fontId="3" fillId="2" borderId="9" xfId="1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176" fontId="3" fillId="0" borderId="0" xfId="0" applyNumberFormat="1" applyFo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right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3" borderId="1" xfId="0" applyNumberFormat="1" applyFont="1" applyFill="1" applyBorder="1" applyAlignment="1">
      <alignment vertical="center"/>
    </xf>
    <xf numFmtId="176" fontId="3" fillId="3" borderId="1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3" fillId="0" borderId="8" xfId="0" applyNumberFormat="1" applyFont="1" applyBorder="1" applyAlignment="1">
      <alignment horizontal="right" vertical="center"/>
    </xf>
    <xf numFmtId="49" fontId="3" fillId="2" borderId="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47" sqref="A47"/>
    </sheetView>
  </sheetViews>
  <sheetFormatPr defaultRowHeight="11.25" x14ac:dyDescent="0.15"/>
  <cols>
    <col min="1" max="1" width="32.75" style="1" bestFit="1" customWidth="1"/>
    <col min="2" max="4" width="14.5" style="12" customWidth="1"/>
    <col min="5" max="16384" width="9" style="1"/>
  </cols>
  <sheetData>
    <row r="1" spans="1:6" ht="14.25" x14ac:dyDescent="0.15">
      <c r="D1" s="64" t="s">
        <v>142</v>
      </c>
    </row>
    <row r="2" spans="1:6" ht="18.75" x14ac:dyDescent="0.15">
      <c r="A2" s="67" t="s">
        <v>0</v>
      </c>
      <c r="B2" s="67"/>
      <c r="C2" s="67"/>
      <c r="D2" s="67"/>
    </row>
    <row r="3" spans="1:6" ht="11.25" customHeight="1" x14ac:dyDescent="0.15">
      <c r="A3" s="68" t="s">
        <v>1</v>
      </c>
      <c r="B3" s="68"/>
      <c r="C3" s="68"/>
      <c r="D3" s="68"/>
    </row>
    <row r="4" spans="1:6" x14ac:dyDescent="0.15">
      <c r="A4" s="3"/>
      <c r="C4" s="13"/>
      <c r="D4" s="14" t="s">
        <v>3</v>
      </c>
    </row>
    <row r="5" spans="1:6" x14ac:dyDescent="0.15">
      <c r="A5" s="44" t="s">
        <v>4</v>
      </c>
      <c r="B5" s="23" t="s">
        <v>5</v>
      </c>
      <c r="C5" s="23" t="s">
        <v>6</v>
      </c>
      <c r="D5" s="24" t="s">
        <v>7</v>
      </c>
    </row>
    <row r="6" spans="1:6" x14ac:dyDescent="0.15">
      <c r="A6" s="6" t="s">
        <v>8</v>
      </c>
      <c r="B6" s="15"/>
      <c r="C6" s="15"/>
      <c r="D6" s="16"/>
    </row>
    <row r="7" spans="1:6" x14ac:dyDescent="0.15">
      <c r="A7" s="9" t="s">
        <v>9</v>
      </c>
      <c r="B7" s="17"/>
      <c r="C7" s="17"/>
      <c r="D7" s="18"/>
      <c r="E7" s="11"/>
      <c r="F7" s="8"/>
    </row>
    <row r="8" spans="1:6" x14ac:dyDescent="0.15">
      <c r="A8" s="9" t="s">
        <v>10</v>
      </c>
      <c r="B8" s="17">
        <v>3613930</v>
      </c>
      <c r="C8" s="17">
        <v>2854964</v>
      </c>
      <c r="D8" s="18">
        <f>B8-C8</f>
        <v>758966</v>
      </c>
      <c r="E8" s="11"/>
      <c r="F8" s="8"/>
    </row>
    <row r="9" spans="1:6" x14ac:dyDescent="0.15">
      <c r="A9" s="9" t="s">
        <v>11</v>
      </c>
      <c r="B9" s="19">
        <v>0</v>
      </c>
      <c r="C9" s="19">
        <v>825861</v>
      </c>
      <c r="D9" s="18">
        <f>B9-C9</f>
        <v>-825861</v>
      </c>
      <c r="E9" s="11"/>
      <c r="F9" s="8"/>
    </row>
    <row r="10" spans="1:6" x14ac:dyDescent="0.15">
      <c r="A10" s="9" t="s">
        <v>12</v>
      </c>
      <c r="B10" s="20">
        <f>SUM(B8:B9)</f>
        <v>3613930</v>
      </c>
      <c r="C10" s="20">
        <v>3680825</v>
      </c>
      <c r="D10" s="21">
        <f>B10-C10</f>
        <v>-66895</v>
      </c>
      <c r="E10" s="2"/>
      <c r="F10" s="2"/>
    </row>
    <row r="11" spans="1:6" x14ac:dyDescent="0.15">
      <c r="A11" s="9" t="s">
        <v>13</v>
      </c>
      <c r="B11" s="15"/>
      <c r="C11" s="15"/>
      <c r="D11" s="16"/>
      <c r="E11" s="11"/>
      <c r="F11" s="8"/>
    </row>
    <row r="12" spans="1:6" x14ac:dyDescent="0.15">
      <c r="A12" s="9" t="s">
        <v>14</v>
      </c>
      <c r="B12" s="17"/>
      <c r="C12" s="17"/>
      <c r="D12" s="18"/>
      <c r="E12" s="11"/>
      <c r="F12" s="8"/>
    </row>
    <row r="13" spans="1:6" x14ac:dyDescent="0.15">
      <c r="A13" s="9" t="s">
        <v>124</v>
      </c>
      <c r="B13" s="17">
        <v>16500</v>
      </c>
      <c r="C13" s="17">
        <v>0</v>
      </c>
      <c r="D13" s="18">
        <f>B13-C13</f>
        <v>16500</v>
      </c>
      <c r="E13" s="11"/>
      <c r="F13" s="8"/>
    </row>
    <row r="14" spans="1:6" x14ac:dyDescent="0.15">
      <c r="A14" s="9" t="s">
        <v>15</v>
      </c>
      <c r="B14" s="19">
        <v>40000000</v>
      </c>
      <c r="C14" s="19">
        <v>40000000</v>
      </c>
      <c r="D14" s="18">
        <f>B14-C14</f>
        <v>0</v>
      </c>
      <c r="E14" s="11"/>
      <c r="F14" s="8"/>
    </row>
    <row r="15" spans="1:6" x14ac:dyDescent="0.15">
      <c r="A15" s="9" t="s">
        <v>16</v>
      </c>
      <c r="B15" s="20">
        <f>SUM(B13:B14)</f>
        <v>40016500</v>
      </c>
      <c r="C15" s="20">
        <v>40000000</v>
      </c>
      <c r="D15" s="21">
        <f>B15-C15</f>
        <v>16500</v>
      </c>
      <c r="E15" s="2"/>
      <c r="F15" s="2"/>
    </row>
    <row r="16" spans="1:6" x14ac:dyDescent="0.15">
      <c r="A16" s="9" t="s">
        <v>17</v>
      </c>
      <c r="B16" s="15"/>
      <c r="C16" s="15"/>
      <c r="D16" s="16"/>
      <c r="E16" s="11"/>
      <c r="F16" s="8"/>
    </row>
    <row r="17" spans="1:6" x14ac:dyDescent="0.15">
      <c r="A17" s="9" t="s">
        <v>18</v>
      </c>
      <c r="B17" s="17">
        <v>1013298</v>
      </c>
      <c r="C17" s="17">
        <v>1013298</v>
      </c>
      <c r="D17" s="18">
        <f>B17-C17</f>
        <v>0</v>
      </c>
      <c r="E17" s="11"/>
      <c r="F17" s="8"/>
    </row>
    <row r="18" spans="1:6" x14ac:dyDescent="0.15">
      <c r="A18" s="9" t="s">
        <v>19</v>
      </c>
      <c r="B18" s="17">
        <v>1551827</v>
      </c>
      <c r="C18" s="17">
        <v>1633502</v>
      </c>
      <c r="D18" s="18">
        <f t="shared" ref="D18:D20" si="0">B18-C18</f>
        <v>-81675</v>
      </c>
      <c r="E18" s="2"/>
      <c r="F18" s="2"/>
    </row>
    <row r="19" spans="1:6" x14ac:dyDescent="0.15">
      <c r="A19" s="9" t="s">
        <v>20</v>
      </c>
      <c r="B19" s="17">
        <v>27745</v>
      </c>
      <c r="C19" s="17">
        <v>33307</v>
      </c>
      <c r="D19" s="18">
        <f t="shared" si="0"/>
        <v>-5562</v>
      </c>
      <c r="E19" s="2"/>
      <c r="F19" s="2"/>
    </row>
    <row r="20" spans="1:6" x14ac:dyDescent="0.15">
      <c r="A20" s="9" t="s">
        <v>21</v>
      </c>
      <c r="B20" s="17">
        <v>27360</v>
      </c>
      <c r="C20" s="17">
        <v>40339</v>
      </c>
      <c r="D20" s="18">
        <f t="shared" si="0"/>
        <v>-12979</v>
      </c>
      <c r="E20" s="2"/>
      <c r="F20" s="2"/>
    </row>
    <row r="21" spans="1:6" x14ac:dyDescent="0.15">
      <c r="A21" s="9" t="s">
        <v>22</v>
      </c>
      <c r="B21" s="20">
        <f>SUM(B17:B20)</f>
        <v>2620230</v>
      </c>
      <c r="C21" s="20">
        <v>2720446</v>
      </c>
      <c r="D21" s="21">
        <f>B21-C21</f>
        <v>-100216</v>
      </c>
      <c r="E21" s="2"/>
      <c r="F21" s="2"/>
    </row>
    <row r="22" spans="1:6" x14ac:dyDescent="0.15">
      <c r="A22" s="9" t="s">
        <v>23</v>
      </c>
      <c r="B22" s="20">
        <f>B21+B15</f>
        <v>42636730</v>
      </c>
      <c r="C22" s="20">
        <v>42720446</v>
      </c>
      <c r="D22" s="21">
        <f t="shared" ref="D22:D23" si="1">B22-C22</f>
        <v>-83716</v>
      </c>
      <c r="E22" s="11"/>
      <c r="F22" s="8"/>
    </row>
    <row r="23" spans="1:6" x14ac:dyDescent="0.15">
      <c r="A23" s="9" t="s">
        <v>24</v>
      </c>
      <c r="B23" s="20">
        <f>B10+B22</f>
        <v>46250660</v>
      </c>
      <c r="C23" s="20">
        <v>46401271</v>
      </c>
      <c r="D23" s="21">
        <f t="shared" si="1"/>
        <v>-150611</v>
      </c>
      <c r="E23" s="11"/>
      <c r="F23" s="8"/>
    </row>
    <row r="24" spans="1:6" x14ac:dyDescent="0.15">
      <c r="A24" s="9" t="s">
        <v>25</v>
      </c>
      <c r="B24" s="15"/>
      <c r="C24" s="15"/>
      <c r="D24" s="16"/>
      <c r="E24" s="11"/>
      <c r="F24" s="8"/>
    </row>
    <row r="25" spans="1:6" x14ac:dyDescent="0.15">
      <c r="A25" s="9" t="s">
        <v>26</v>
      </c>
      <c r="B25" s="17"/>
      <c r="C25" s="17"/>
      <c r="D25" s="18"/>
      <c r="E25" s="11"/>
      <c r="F25" s="8"/>
    </row>
    <row r="26" spans="1:6" x14ac:dyDescent="0.15">
      <c r="A26" s="9" t="s">
        <v>134</v>
      </c>
      <c r="B26" s="17">
        <v>349902</v>
      </c>
      <c r="C26" s="17">
        <v>278000</v>
      </c>
      <c r="D26" s="18">
        <f t="shared" ref="D26:D30" si="2">B26-C26</f>
        <v>71902</v>
      </c>
      <c r="E26" s="11"/>
      <c r="F26" s="8"/>
    </row>
    <row r="27" spans="1:6" x14ac:dyDescent="0.15">
      <c r="A27" s="9" t="s">
        <v>27</v>
      </c>
      <c r="B27" s="19">
        <v>0</v>
      </c>
      <c r="C27" s="19">
        <v>4000</v>
      </c>
      <c r="D27" s="18">
        <f t="shared" si="2"/>
        <v>-4000</v>
      </c>
      <c r="E27" s="2"/>
      <c r="F27" s="2"/>
    </row>
    <row r="28" spans="1:6" x14ac:dyDescent="0.15">
      <c r="A28" s="9" t="s">
        <v>28</v>
      </c>
      <c r="B28" s="20">
        <f>SUM(B26:B27)</f>
        <v>349902</v>
      </c>
      <c r="C28" s="20">
        <v>282000</v>
      </c>
      <c r="D28" s="21">
        <f>B28-C28</f>
        <v>67902</v>
      </c>
      <c r="E28" s="2"/>
      <c r="F28" s="2"/>
    </row>
    <row r="29" spans="1:6" x14ac:dyDescent="0.15">
      <c r="A29" s="9" t="s">
        <v>29</v>
      </c>
      <c r="B29" s="15"/>
      <c r="C29" s="15"/>
      <c r="D29" s="16"/>
      <c r="E29" s="11"/>
      <c r="F29" s="8"/>
    </row>
    <row r="30" spans="1:6" x14ac:dyDescent="0.15">
      <c r="A30" s="9" t="s">
        <v>30</v>
      </c>
      <c r="B30" s="19">
        <v>16500</v>
      </c>
      <c r="C30" s="19">
        <v>0</v>
      </c>
      <c r="D30" s="18">
        <f t="shared" si="2"/>
        <v>16500</v>
      </c>
      <c r="E30" s="11"/>
      <c r="F30" s="8"/>
    </row>
    <row r="31" spans="1:6" x14ac:dyDescent="0.15">
      <c r="A31" s="9" t="s">
        <v>31</v>
      </c>
      <c r="B31" s="20">
        <v>16500</v>
      </c>
      <c r="C31" s="20">
        <v>0</v>
      </c>
      <c r="D31" s="21">
        <f>B31-C31</f>
        <v>16500</v>
      </c>
      <c r="E31" s="2"/>
      <c r="F31" s="2"/>
    </row>
    <row r="32" spans="1:6" x14ac:dyDescent="0.15">
      <c r="A32" s="9" t="s">
        <v>32</v>
      </c>
      <c r="B32" s="20">
        <f>B28+B31</f>
        <v>366402</v>
      </c>
      <c r="C32" s="20">
        <v>282000</v>
      </c>
      <c r="D32" s="21">
        <f>B32-C32</f>
        <v>84402</v>
      </c>
      <c r="E32" s="11"/>
      <c r="F32" s="8"/>
    </row>
    <row r="33" spans="1:6" x14ac:dyDescent="0.15">
      <c r="A33" s="9" t="s">
        <v>33</v>
      </c>
      <c r="B33" s="15"/>
      <c r="C33" s="15"/>
      <c r="D33" s="16"/>
      <c r="E33" s="11"/>
      <c r="F33" s="8"/>
    </row>
    <row r="34" spans="1:6" x14ac:dyDescent="0.15">
      <c r="A34" s="9" t="s">
        <v>34</v>
      </c>
      <c r="B34" s="17"/>
      <c r="C34" s="17"/>
      <c r="D34" s="18"/>
      <c r="E34" s="11"/>
      <c r="F34" s="8"/>
    </row>
    <row r="35" spans="1:6" x14ac:dyDescent="0.15">
      <c r="A35" s="9" t="s">
        <v>35</v>
      </c>
      <c r="B35" s="19">
        <v>0</v>
      </c>
      <c r="C35" s="19">
        <v>0</v>
      </c>
      <c r="D35" s="18">
        <f t="shared" ref="D35" si="3">B35-C35</f>
        <v>0</v>
      </c>
      <c r="E35" s="11"/>
      <c r="F35" s="8"/>
    </row>
    <row r="36" spans="1:6" x14ac:dyDescent="0.15">
      <c r="A36" s="9" t="s">
        <v>36</v>
      </c>
      <c r="B36" s="15">
        <v>45884258</v>
      </c>
      <c r="C36" s="15">
        <v>46119271</v>
      </c>
      <c r="D36" s="16">
        <f>B36-C36</f>
        <v>-235013</v>
      </c>
      <c r="E36" s="11"/>
      <c r="F36" s="8"/>
    </row>
    <row r="37" spans="1:6" ht="12" x14ac:dyDescent="0.15">
      <c r="A37" s="61" t="s">
        <v>135</v>
      </c>
      <c r="B37" s="62">
        <f>B15-B13</f>
        <v>40000000</v>
      </c>
      <c r="C37" s="62">
        <f>C15-C13</f>
        <v>40000000</v>
      </c>
      <c r="D37" s="63">
        <f>D15-D13</f>
        <v>0</v>
      </c>
      <c r="E37" s="11"/>
      <c r="F37" s="8"/>
    </row>
    <row r="38" spans="1:6" x14ac:dyDescent="0.15">
      <c r="A38" s="9" t="s">
        <v>37</v>
      </c>
      <c r="B38" s="20">
        <v>45884258</v>
      </c>
      <c r="C38" s="20">
        <v>46119271</v>
      </c>
      <c r="D38" s="21">
        <f>B38-C38</f>
        <v>-235013</v>
      </c>
      <c r="E38" s="11"/>
      <c r="F38" s="8"/>
    </row>
    <row r="39" spans="1:6" x14ac:dyDescent="0.15">
      <c r="A39" s="10" t="s">
        <v>38</v>
      </c>
      <c r="B39" s="20">
        <f>B32+B38</f>
        <v>46250660</v>
      </c>
      <c r="C39" s="20">
        <v>46401271</v>
      </c>
      <c r="D39" s="21">
        <f t="shared" ref="D39" si="4">B39-C39</f>
        <v>-150611</v>
      </c>
      <c r="E39" s="11"/>
      <c r="F39" s="8"/>
    </row>
    <row r="40" spans="1:6" x14ac:dyDescent="0.15">
      <c r="A40" s="7" t="s">
        <v>39</v>
      </c>
      <c r="B40" s="22"/>
      <c r="C40" s="22"/>
      <c r="D40" s="22"/>
      <c r="E40" s="11"/>
      <c r="F40" s="8"/>
    </row>
  </sheetData>
  <mergeCells count="2">
    <mergeCell ref="A2:D2"/>
    <mergeCell ref="A3:D3"/>
  </mergeCells>
  <phoneticPr fontId="1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selection activeCell="D1" sqref="D1"/>
    </sheetView>
  </sheetViews>
  <sheetFormatPr defaultRowHeight="11.25" x14ac:dyDescent="0.15"/>
  <cols>
    <col min="1" max="1" width="32.125" style="1" bestFit="1" customWidth="1"/>
    <col min="2" max="4" width="14.625" style="27" customWidth="1"/>
    <col min="5" max="16384" width="9" style="1"/>
  </cols>
  <sheetData>
    <row r="1" spans="1:6" ht="14.25" x14ac:dyDescent="0.15">
      <c r="D1" s="65" t="s">
        <v>142</v>
      </c>
    </row>
    <row r="2" spans="1:6" ht="18.75" x14ac:dyDescent="0.15">
      <c r="A2" s="69" t="s">
        <v>40</v>
      </c>
      <c r="B2" s="69"/>
      <c r="C2" s="69"/>
      <c r="D2" s="69"/>
    </row>
    <row r="3" spans="1:6" ht="11.25" customHeight="1" x14ac:dyDescent="0.15">
      <c r="A3" s="68" t="s">
        <v>41</v>
      </c>
      <c r="B3" s="68"/>
      <c r="C3" s="68"/>
      <c r="D3" s="68"/>
    </row>
    <row r="4" spans="1:6" x14ac:dyDescent="0.15">
      <c r="A4" s="3"/>
      <c r="C4" s="28"/>
      <c r="D4" s="29" t="s">
        <v>3</v>
      </c>
    </row>
    <row r="5" spans="1:6" x14ac:dyDescent="0.15">
      <c r="A5" s="59" t="s">
        <v>4</v>
      </c>
      <c r="B5" s="30" t="s">
        <v>5</v>
      </c>
      <c r="C5" s="30" t="s">
        <v>6</v>
      </c>
      <c r="D5" s="31" t="s">
        <v>7</v>
      </c>
    </row>
    <row r="6" spans="1:6" x14ac:dyDescent="0.15">
      <c r="A6" s="6" t="s">
        <v>42</v>
      </c>
      <c r="B6" s="32"/>
      <c r="C6" s="32"/>
      <c r="D6" s="33"/>
    </row>
    <row r="7" spans="1:6" x14ac:dyDescent="0.15">
      <c r="A7" s="9" t="s">
        <v>43</v>
      </c>
      <c r="B7" s="34"/>
      <c r="C7" s="34"/>
      <c r="D7" s="35"/>
      <c r="E7" s="11"/>
      <c r="F7" s="8"/>
    </row>
    <row r="8" spans="1:6" x14ac:dyDescent="0.15">
      <c r="A8" s="9" t="s">
        <v>44</v>
      </c>
      <c r="B8" s="34"/>
      <c r="C8" s="34"/>
      <c r="D8" s="35"/>
      <c r="E8" s="11"/>
      <c r="F8" s="8"/>
    </row>
    <row r="9" spans="1:6" x14ac:dyDescent="0.15">
      <c r="A9" s="26" t="s">
        <v>45</v>
      </c>
      <c r="B9" s="36">
        <v>589000</v>
      </c>
      <c r="C9" s="36">
        <v>278000</v>
      </c>
      <c r="D9" s="37">
        <f t="shared" ref="D9:D18" si="0">B9-C9</f>
        <v>311000</v>
      </c>
      <c r="E9" s="11"/>
      <c r="F9" s="8"/>
    </row>
    <row r="10" spans="1:6" x14ac:dyDescent="0.15">
      <c r="A10" s="9" t="s">
        <v>46</v>
      </c>
      <c r="B10" s="34">
        <v>589000</v>
      </c>
      <c r="C10" s="34">
        <v>278000</v>
      </c>
      <c r="D10" s="35">
        <f t="shared" si="0"/>
        <v>311000</v>
      </c>
      <c r="E10" s="2"/>
      <c r="F10" s="2"/>
    </row>
    <row r="11" spans="1:6" x14ac:dyDescent="0.15">
      <c r="A11" s="26" t="s">
        <v>47</v>
      </c>
      <c r="B11" s="36">
        <v>49000</v>
      </c>
      <c r="C11" s="36">
        <v>42000</v>
      </c>
      <c r="D11" s="37">
        <f t="shared" si="0"/>
        <v>7000</v>
      </c>
      <c r="E11" s="2"/>
      <c r="F11" s="2"/>
    </row>
    <row r="12" spans="1:6" x14ac:dyDescent="0.15">
      <c r="A12" s="25" t="s">
        <v>48</v>
      </c>
      <c r="B12" s="38">
        <v>49000</v>
      </c>
      <c r="C12" s="38">
        <v>42000</v>
      </c>
      <c r="D12" s="35">
        <f t="shared" si="0"/>
        <v>7000</v>
      </c>
      <c r="E12" s="2"/>
      <c r="F12" s="2"/>
    </row>
    <row r="13" spans="1:6" x14ac:dyDescent="0.15">
      <c r="A13" s="26" t="s">
        <v>49</v>
      </c>
      <c r="B13" s="36">
        <v>0</v>
      </c>
      <c r="C13" s="36">
        <v>1000000</v>
      </c>
      <c r="D13" s="37">
        <f t="shared" si="0"/>
        <v>-1000000</v>
      </c>
      <c r="E13" s="2"/>
      <c r="F13" s="2"/>
    </row>
    <row r="14" spans="1:6" x14ac:dyDescent="0.15">
      <c r="A14" s="9" t="s">
        <v>50</v>
      </c>
      <c r="B14" s="34">
        <v>0</v>
      </c>
      <c r="C14" s="34">
        <v>1000000</v>
      </c>
      <c r="D14" s="35">
        <f t="shared" si="0"/>
        <v>-1000000</v>
      </c>
      <c r="E14" s="2"/>
      <c r="F14" s="2"/>
    </row>
    <row r="15" spans="1:6" x14ac:dyDescent="0.15">
      <c r="A15" s="26" t="s">
        <v>51</v>
      </c>
      <c r="B15" s="36">
        <v>117280</v>
      </c>
      <c r="C15" s="36">
        <v>89874</v>
      </c>
      <c r="D15" s="37">
        <f t="shared" si="0"/>
        <v>27406</v>
      </c>
      <c r="E15" s="2"/>
      <c r="F15" s="2"/>
    </row>
    <row r="16" spans="1:6" x14ac:dyDescent="0.15">
      <c r="A16" s="9" t="s">
        <v>52</v>
      </c>
      <c r="B16" s="34">
        <v>100650</v>
      </c>
      <c r="C16" s="34">
        <v>60599</v>
      </c>
      <c r="D16" s="35">
        <f t="shared" si="0"/>
        <v>40051</v>
      </c>
      <c r="E16" s="2"/>
      <c r="F16" s="2"/>
    </row>
    <row r="17" spans="1:6" x14ac:dyDescent="0.15">
      <c r="A17" s="9" t="s">
        <v>53</v>
      </c>
      <c r="B17" s="39">
        <v>16630</v>
      </c>
      <c r="C17" s="39">
        <v>29275</v>
      </c>
      <c r="D17" s="35">
        <f t="shared" si="0"/>
        <v>-12645</v>
      </c>
      <c r="E17" s="2"/>
      <c r="F17" s="2"/>
    </row>
    <row r="18" spans="1:6" x14ac:dyDescent="0.15">
      <c r="A18" s="9" t="s">
        <v>54</v>
      </c>
      <c r="B18" s="41">
        <v>755280</v>
      </c>
      <c r="C18" s="41">
        <v>1409874</v>
      </c>
      <c r="D18" s="42">
        <f t="shared" si="0"/>
        <v>-654594</v>
      </c>
      <c r="E18" s="2"/>
      <c r="F18" s="2"/>
    </row>
    <row r="19" spans="1:6" x14ac:dyDescent="0.15">
      <c r="A19" s="9" t="s">
        <v>55</v>
      </c>
      <c r="B19" s="32"/>
      <c r="C19" s="32"/>
      <c r="D19" s="33"/>
      <c r="E19" s="11"/>
      <c r="F19" s="8"/>
    </row>
    <row r="20" spans="1:6" x14ac:dyDescent="0.15">
      <c r="A20" s="26" t="s">
        <v>56</v>
      </c>
      <c r="B20" s="36">
        <f>SUM(B21:B36)</f>
        <v>2012813</v>
      </c>
      <c r="C20" s="36">
        <v>2371920</v>
      </c>
      <c r="D20" s="37">
        <f>B20-C20</f>
        <v>-359107</v>
      </c>
      <c r="E20" s="11"/>
      <c r="F20" s="8"/>
    </row>
    <row r="21" spans="1:6" x14ac:dyDescent="0.15">
      <c r="A21" s="9" t="s">
        <v>57</v>
      </c>
      <c r="B21" s="34">
        <v>600000</v>
      </c>
      <c r="C21" s="34">
        <v>600000</v>
      </c>
      <c r="D21" s="35">
        <f>B21-C21</f>
        <v>0</v>
      </c>
      <c r="E21" s="2"/>
      <c r="F21" s="2"/>
    </row>
    <row r="22" spans="1:6" x14ac:dyDescent="0.15">
      <c r="A22" s="9" t="s">
        <v>58</v>
      </c>
      <c r="B22" s="34">
        <v>82000</v>
      </c>
      <c r="C22" s="34">
        <v>163000</v>
      </c>
      <c r="D22" s="35">
        <f t="shared" ref="D22:D36" si="1">B22-C22</f>
        <v>-81000</v>
      </c>
      <c r="E22" s="2"/>
      <c r="F22" s="2"/>
    </row>
    <row r="23" spans="1:6" x14ac:dyDescent="0.15">
      <c r="A23" s="9" t="s">
        <v>59</v>
      </c>
      <c r="B23" s="34">
        <v>16500</v>
      </c>
      <c r="C23" s="34">
        <v>0</v>
      </c>
      <c r="D23" s="35">
        <f t="shared" si="1"/>
        <v>16500</v>
      </c>
      <c r="E23" s="2"/>
      <c r="F23" s="2"/>
    </row>
    <row r="24" spans="1:6" x14ac:dyDescent="0.15">
      <c r="A24" s="9" t="s">
        <v>60</v>
      </c>
      <c r="B24" s="34">
        <v>35000</v>
      </c>
      <c r="C24" s="34">
        <v>15000</v>
      </c>
      <c r="D24" s="35">
        <f t="shared" si="1"/>
        <v>20000</v>
      </c>
      <c r="E24" s="2"/>
      <c r="F24" s="2"/>
    </row>
    <row r="25" spans="1:6" x14ac:dyDescent="0.15">
      <c r="A25" s="9" t="s">
        <v>61</v>
      </c>
      <c r="B25" s="34">
        <v>129204</v>
      </c>
      <c r="C25" s="34">
        <v>50763</v>
      </c>
      <c r="D25" s="35">
        <f t="shared" si="1"/>
        <v>78441</v>
      </c>
      <c r="E25" s="2"/>
      <c r="F25" s="2"/>
    </row>
    <row r="26" spans="1:6" x14ac:dyDescent="0.15">
      <c r="A26" s="9" t="s">
        <v>127</v>
      </c>
      <c r="B26" s="34">
        <v>507000</v>
      </c>
      <c r="C26" s="34">
        <v>423800</v>
      </c>
      <c r="D26" s="35">
        <f t="shared" si="1"/>
        <v>83200</v>
      </c>
      <c r="E26" s="2"/>
      <c r="F26" s="2"/>
    </row>
    <row r="27" spans="1:6" x14ac:dyDescent="0.15">
      <c r="A27" s="9" t="s">
        <v>62</v>
      </c>
      <c r="B27" s="34">
        <v>96544</v>
      </c>
      <c r="C27" s="34">
        <v>50520</v>
      </c>
      <c r="D27" s="35">
        <f t="shared" si="1"/>
        <v>46024</v>
      </c>
      <c r="E27" s="2"/>
      <c r="F27" s="2"/>
    </row>
    <row r="28" spans="1:6" x14ac:dyDescent="0.15">
      <c r="A28" s="9" t="s">
        <v>63</v>
      </c>
      <c r="B28" s="34">
        <v>101804</v>
      </c>
      <c r="C28" s="34">
        <v>122350</v>
      </c>
      <c r="D28" s="35">
        <f t="shared" si="1"/>
        <v>-20546</v>
      </c>
      <c r="E28" s="2"/>
      <c r="F28" s="2"/>
    </row>
    <row r="29" spans="1:6" x14ac:dyDescent="0.15">
      <c r="A29" s="9" t="s">
        <v>64</v>
      </c>
      <c r="B29" s="34">
        <v>2000</v>
      </c>
      <c r="C29" s="34">
        <v>0</v>
      </c>
      <c r="D29" s="35">
        <f t="shared" si="1"/>
        <v>2000</v>
      </c>
      <c r="E29" s="2"/>
      <c r="F29" s="2"/>
    </row>
    <row r="30" spans="1:6" x14ac:dyDescent="0.15">
      <c r="A30" s="9" t="s">
        <v>65</v>
      </c>
      <c r="B30" s="34">
        <v>2760</v>
      </c>
      <c r="C30" s="34">
        <v>399855</v>
      </c>
      <c r="D30" s="35">
        <f t="shared" si="1"/>
        <v>-397095</v>
      </c>
      <c r="E30" s="2"/>
      <c r="F30" s="2"/>
    </row>
    <row r="31" spans="1:6" x14ac:dyDescent="0.15">
      <c r="A31" s="9" t="s">
        <v>66</v>
      </c>
      <c r="B31" s="34">
        <v>3000</v>
      </c>
      <c r="C31" s="34">
        <v>0</v>
      </c>
      <c r="D31" s="35">
        <f t="shared" si="1"/>
        <v>3000</v>
      </c>
      <c r="E31" s="2"/>
      <c r="F31" s="2"/>
    </row>
    <row r="32" spans="1:6" x14ac:dyDescent="0.15">
      <c r="A32" s="9" t="s">
        <v>67</v>
      </c>
      <c r="B32" s="34">
        <v>137500</v>
      </c>
      <c r="C32" s="34">
        <v>157500</v>
      </c>
      <c r="D32" s="35">
        <f t="shared" si="1"/>
        <v>-20000</v>
      </c>
      <c r="E32" s="2"/>
      <c r="F32" s="2"/>
    </row>
    <row r="33" spans="1:6" x14ac:dyDescent="0.15">
      <c r="A33" s="9" t="s">
        <v>68</v>
      </c>
      <c r="B33" s="34">
        <v>11000</v>
      </c>
      <c r="C33" s="34">
        <v>0</v>
      </c>
      <c r="D33" s="35">
        <f t="shared" si="1"/>
        <v>11000</v>
      </c>
      <c r="E33" s="2"/>
      <c r="F33" s="2"/>
    </row>
    <row r="34" spans="1:6" x14ac:dyDescent="0.15">
      <c r="A34" s="9" t="s">
        <v>128</v>
      </c>
      <c r="B34" s="34">
        <v>250000</v>
      </c>
      <c r="C34" s="34">
        <v>350000</v>
      </c>
      <c r="D34" s="35">
        <f t="shared" si="1"/>
        <v>-100000</v>
      </c>
      <c r="E34" s="2"/>
      <c r="F34" s="2"/>
    </row>
    <row r="35" spans="1:6" x14ac:dyDescent="0.15">
      <c r="A35" s="9" t="s">
        <v>69</v>
      </c>
      <c r="B35" s="34">
        <v>26316</v>
      </c>
      <c r="C35" s="34">
        <v>31448</v>
      </c>
      <c r="D35" s="35">
        <f t="shared" si="1"/>
        <v>-5132</v>
      </c>
      <c r="E35" s="2"/>
      <c r="F35" s="2"/>
    </row>
    <row r="36" spans="1:6" x14ac:dyDescent="0.15">
      <c r="A36" s="9" t="s">
        <v>70</v>
      </c>
      <c r="B36" s="39">
        <v>12185</v>
      </c>
      <c r="C36" s="39">
        <v>7684</v>
      </c>
      <c r="D36" s="35">
        <f t="shared" si="1"/>
        <v>4501</v>
      </c>
      <c r="E36" s="2"/>
      <c r="F36" s="2"/>
    </row>
    <row r="37" spans="1:6" x14ac:dyDescent="0.15">
      <c r="A37" s="9" t="s">
        <v>71</v>
      </c>
      <c r="B37" s="41">
        <f>SUM(B21:B36)</f>
        <v>2012813</v>
      </c>
      <c r="C37" s="41">
        <v>2371920</v>
      </c>
      <c r="D37" s="42">
        <f>B37-C37</f>
        <v>-359107</v>
      </c>
      <c r="E37" s="2"/>
      <c r="F37" s="2"/>
    </row>
    <row r="38" spans="1:6" x14ac:dyDescent="0.15">
      <c r="A38" s="9" t="s">
        <v>72</v>
      </c>
      <c r="B38" s="41">
        <f>B18-B37</f>
        <v>-1257533</v>
      </c>
      <c r="C38" s="41">
        <v>-962046</v>
      </c>
      <c r="D38" s="42">
        <f t="shared" ref="D38:D40" si="2">B38-C38</f>
        <v>-295487</v>
      </c>
      <c r="E38" s="11"/>
      <c r="F38" s="8"/>
    </row>
    <row r="39" spans="1:6" x14ac:dyDescent="0.15">
      <c r="A39" s="9" t="s">
        <v>73</v>
      </c>
      <c r="B39" s="41">
        <v>0</v>
      </c>
      <c r="C39" s="41">
        <v>0</v>
      </c>
      <c r="D39" s="42">
        <f t="shared" si="2"/>
        <v>0</v>
      </c>
      <c r="E39" s="11"/>
      <c r="F39" s="8"/>
    </row>
    <row r="40" spans="1:6" x14ac:dyDescent="0.15">
      <c r="A40" s="9" t="s">
        <v>74</v>
      </c>
      <c r="B40" s="41">
        <f>B38</f>
        <v>-1257533</v>
      </c>
      <c r="C40" s="41">
        <v>-962046</v>
      </c>
      <c r="D40" s="42">
        <f t="shared" si="2"/>
        <v>-295487</v>
      </c>
      <c r="E40" s="11"/>
      <c r="F40" s="8"/>
    </row>
    <row r="41" spans="1:6" x14ac:dyDescent="0.15">
      <c r="A41" s="9" t="s">
        <v>75</v>
      </c>
      <c r="B41" s="32"/>
      <c r="C41" s="32"/>
      <c r="D41" s="33"/>
      <c r="E41" s="11"/>
      <c r="F41" s="8"/>
    </row>
    <row r="42" spans="1:6" x14ac:dyDescent="0.15">
      <c r="A42" s="9" t="s">
        <v>76</v>
      </c>
      <c r="B42" s="39"/>
      <c r="C42" s="39"/>
      <c r="D42" s="40"/>
      <c r="E42" s="11"/>
      <c r="F42" s="8"/>
    </row>
    <row r="43" spans="1:6" x14ac:dyDescent="0.15">
      <c r="A43" s="9" t="s">
        <v>77</v>
      </c>
      <c r="B43" s="41">
        <v>0</v>
      </c>
      <c r="C43" s="41">
        <v>0</v>
      </c>
      <c r="D43" s="42">
        <v>0</v>
      </c>
      <c r="E43" s="11"/>
      <c r="F43" s="8"/>
    </row>
    <row r="44" spans="1:6" x14ac:dyDescent="0.15">
      <c r="A44" s="9" t="s">
        <v>78</v>
      </c>
      <c r="B44" s="32"/>
      <c r="C44" s="32"/>
      <c r="D44" s="33"/>
      <c r="E44" s="11"/>
      <c r="F44" s="8"/>
    </row>
    <row r="45" spans="1:6" x14ac:dyDescent="0.15">
      <c r="A45" s="26" t="s">
        <v>79</v>
      </c>
      <c r="B45" s="36">
        <v>157</v>
      </c>
      <c r="C45" s="36">
        <v>0</v>
      </c>
      <c r="D45" s="37">
        <v>157</v>
      </c>
      <c r="E45" s="11"/>
      <c r="F45" s="8"/>
    </row>
    <row r="46" spans="1:6" x14ac:dyDescent="0.15">
      <c r="A46" s="9" t="s">
        <v>80</v>
      </c>
      <c r="B46" s="39">
        <v>157</v>
      </c>
      <c r="C46" s="39">
        <v>0</v>
      </c>
      <c r="D46" s="40">
        <v>157</v>
      </c>
      <c r="E46" s="2"/>
      <c r="F46" s="2"/>
    </row>
    <row r="47" spans="1:6" x14ac:dyDescent="0.15">
      <c r="A47" s="9" t="s">
        <v>81</v>
      </c>
      <c r="B47" s="41">
        <v>157</v>
      </c>
      <c r="C47" s="41">
        <v>0</v>
      </c>
      <c r="D47" s="42">
        <v>157</v>
      </c>
      <c r="E47" s="2"/>
      <c r="F47" s="2"/>
    </row>
    <row r="48" spans="1:6" x14ac:dyDescent="0.15">
      <c r="A48" s="9" t="s">
        <v>82</v>
      </c>
      <c r="B48" s="41">
        <v>-157</v>
      </c>
      <c r="C48" s="41">
        <v>0</v>
      </c>
      <c r="D48" s="42">
        <v>-157</v>
      </c>
      <c r="E48" s="11"/>
      <c r="F48" s="8"/>
    </row>
    <row r="49" spans="1:6" x14ac:dyDescent="0.15">
      <c r="A49" s="9" t="s">
        <v>83</v>
      </c>
      <c r="B49" s="41">
        <v>1022677</v>
      </c>
      <c r="C49" s="41">
        <v>723533</v>
      </c>
      <c r="D49" s="42">
        <f>B49-C49</f>
        <v>299144</v>
      </c>
      <c r="E49" s="11"/>
      <c r="F49" s="8"/>
    </row>
    <row r="50" spans="1:6" x14ac:dyDescent="0.15">
      <c r="A50" s="9" t="s">
        <v>84</v>
      </c>
      <c r="B50" s="41">
        <f>B40+B48+B49</f>
        <v>-235013</v>
      </c>
      <c r="C50" s="41">
        <v>-238513</v>
      </c>
      <c r="D50" s="42">
        <f>B50-C50</f>
        <v>3500</v>
      </c>
      <c r="E50" s="2"/>
      <c r="F50" s="2"/>
    </row>
    <row r="51" spans="1:6" x14ac:dyDescent="0.15">
      <c r="A51" s="9" t="s">
        <v>85</v>
      </c>
      <c r="B51" s="41">
        <v>46119271</v>
      </c>
      <c r="C51" s="41">
        <v>46357784</v>
      </c>
      <c r="D51" s="42">
        <f t="shared" ref="D51:D56" si="3">B51-C51</f>
        <v>-238513</v>
      </c>
      <c r="E51" s="11"/>
      <c r="F51" s="8"/>
    </row>
    <row r="52" spans="1:6" x14ac:dyDescent="0.15">
      <c r="A52" s="9" t="s">
        <v>86</v>
      </c>
      <c r="B52" s="41">
        <f>B50+B51</f>
        <v>45884258</v>
      </c>
      <c r="C52" s="41">
        <v>46119271</v>
      </c>
      <c r="D52" s="42">
        <f t="shared" si="3"/>
        <v>-235013</v>
      </c>
      <c r="E52" s="11"/>
      <c r="F52" s="8"/>
    </row>
    <row r="53" spans="1:6" x14ac:dyDescent="0.15">
      <c r="A53" s="9" t="s">
        <v>87</v>
      </c>
      <c r="B53" s="41"/>
      <c r="C53" s="41"/>
      <c r="D53" s="42"/>
      <c r="E53" s="11"/>
      <c r="F53" s="8"/>
    </row>
    <row r="54" spans="1:6" x14ac:dyDescent="0.15">
      <c r="A54" s="9" t="s">
        <v>88</v>
      </c>
      <c r="B54" s="41">
        <v>0</v>
      </c>
      <c r="C54" s="41">
        <v>0</v>
      </c>
      <c r="D54" s="42">
        <f t="shared" si="3"/>
        <v>0</v>
      </c>
      <c r="E54" s="11"/>
      <c r="F54" s="8"/>
    </row>
    <row r="55" spans="1:6" x14ac:dyDescent="0.15">
      <c r="A55" s="9" t="s">
        <v>89</v>
      </c>
      <c r="B55" s="41">
        <v>0</v>
      </c>
      <c r="C55" s="41">
        <v>0</v>
      </c>
      <c r="D55" s="42">
        <f t="shared" si="3"/>
        <v>0</v>
      </c>
      <c r="E55" s="11"/>
      <c r="F55" s="8"/>
    </row>
    <row r="56" spans="1:6" x14ac:dyDescent="0.15">
      <c r="A56" s="9" t="s">
        <v>90</v>
      </c>
      <c r="B56" s="41">
        <v>0</v>
      </c>
      <c r="C56" s="41">
        <v>0</v>
      </c>
      <c r="D56" s="42">
        <f t="shared" si="3"/>
        <v>0</v>
      </c>
      <c r="E56" s="11"/>
      <c r="F56" s="8"/>
    </row>
    <row r="57" spans="1:6" x14ac:dyDescent="0.15">
      <c r="A57" s="10" t="s">
        <v>91</v>
      </c>
      <c r="B57" s="41">
        <f>B52</f>
        <v>45884258</v>
      </c>
      <c r="C57" s="41">
        <v>46119271</v>
      </c>
      <c r="D57" s="42">
        <f>B57-C57</f>
        <v>-235013</v>
      </c>
      <c r="E57" s="11"/>
      <c r="F57" s="8"/>
    </row>
    <row r="58" spans="1:6" x14ac:dyDescent="0.15">
      <c r="A58" s="7" t="s">
        <v>39</v>
      </c>
      <c r="B58" s="43"/>
      <c r="C58" s="43"/>
      <c r="D58" s="43"/>
    </row>
  </sheetData>
  <mergeCells count="2">
    <mergeCell ref="A2:D2"/>
    <mergeCell ref="A3:D3"/>
  </mergeCells>
  <phoneticPr fontId="1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E1" sqref="E1"/>
    </sheetView>
  </sheetViews>
  <sheetFormatPr defaultRowHeight="11.25" x14ac:dyDescent="0.15"/>
  <cols>
    <col min="1" max="1" width="14.125" style="1" bestFit="1" customWidth="1"/>
    <col min="2" max="2" width="16.375" style="1" bestFit="1" customWidth="1"/>
    <col min="3" max="3" width="17.5" style="1" bestFit="1" customWidth="1"/>
    <col min="4" max="4" width="25.375" style="1" customWidth="1"/>
    <col min="5" max="5" width="9.625" style="1" customWidth="1"/>
    <col min="6" max="16384" width="9" style="1"/>
  </cols>
  <sheetData>
    <row r="1" spans="1:5" ht="14.25" x14ac:dyDescent="0.15">
      <c r="E1" s="66" t="s">
        <v>142</v>
      </c>
    </row>
    <row r="2" spans="1:5" ht="17.25" x14ac:dyDescent="0.15">
      <c r="A2" s="72" t="s">
        <v>92</v>
      </c>
      <c r="B2" s="72"/>
      <c r="C2" s="72"/>
      <c r="D2" s="72"/>
      <c r="E2" s="72"/>
    </row>
    <row r="3" spans="1:5" x14ac:dyDescent="0.15">
      <c r="A3" s="68" t="s">
        <v>1</v>
      </c>
      <c r="B3" s="68"/>
      <c r="C3" s="68"/>
      <c r="D3" s="68"/>
      <c r="E3" s="68"/>
    </row>
    <row r="4" spans="1:5" x14ac:dyDescent="0.15">
      <c r="A4" s="3" t="s">
        <v>2</v>
      </c>
      <c r="C4" s="3"/>
      <c r="D4" s="3"/>
      <c r="E4" s="55" t="s">
        <v>3</v>
      </c>
    </row>
    <row r="5" spans="1:5" x14ac:dyDescent="0.15">
      <c r="A5" s="70" t="s">
        <v>93</v>
      </c>
      <c r="B5" s="71"/>
      <c r="C5" s="45" t="s">
        <v>94</v>
      </c>
      <c r="D5" s="45" t="s">
        <v>95</v>
      </c>
      <c r="E5" s="46" t="s">
        <v>96</v>
      </c>
    </row>
    <row r="6" spans="1:5" x14ac:dyDescent="0.15">
      <c r="A6" s="6" t="s">
        <v>97</v>
      </c>
      <c r="B6" s="6" t="s">
        <v>39</v>
      </c>
      <c r="C6" s="6" t="s">
        <v>39</v>
      </c>
      <c r="D6" s="6" t="s">
        <v>39</v>
      </c>
      <c r="E6" s="47"/>
    </row>
    <row r="7" spans="1:5" x14ac:dyDescent="0.15">
      <c r="A7" s="9" t="s">
        <v>98</v>
      </c>
      <c r="B7" s="26" t="s">
        <v>99</v>
      </c>
      <c r="C7" s="26" t="s">
        <v>118</v>
      </c>
      <c r="D7" s="26" t="s">
        <v>39</v>
      </c>
      <c r="E7" s="58">
        <f>SUM(E8:E10)</f>
        <v>1694360</v>
      </c>
    </row>
    <row r="8" spans="1:5" x14ac:dyDescent="0.15">
      <c r="A8" s="9" t="s">
        <v>100</v>
      </c>
      <c r="B8" s="9" t="s">
        <v>39</v>
      </c>
      <c r="C8" s="9" t="s">
        <v>136</v>
      </c>
      <c r="D8" s="9"/>
      <c r="E8" s="48">
        <v>542863</v>
      </c>
    </row>
    <row r="9" spans="1:5" x14ac:dyDescent="0.15">
      <c r="A9" s="9" t="s">
        <v>100</v>
      </c>
      <c r="B9" s="9" t="s">
        <v>39</v>
      </c>
      <c r="C9" s="9" t="s">
        <v>141</v>
      </c>
      <c r="D9" s="9" t="s">
        <v>39</v>
      </c>
      <c r="E9" s="48">
        <v>128820</v>
      </c>
    </row>
    <row r="10" spans="1:5" x14ac:dyDescent="0.15">
      <c r="A10" s="9"/>
      <c r="B10" s="9"/>
      <c r="C10" s="9" t="s">
        <v>137</v>
      </c>
      <c r="D10" s="9"/>
      <c r="E10" s="48">
        <v>1022677</v>
      </c>
    </row>
    <row r="11" spans="1:5" x14ac:dyDescent="0.15">
      <c r="A11" s="9" t="s">
        <v>98</v>
      </c>
      <c r="B11" s="9" t="s">
        <v>39</v>
      </c>
      <c r="C11" s="26" t="s">
        <v>119</v>
      </c>
      <c r="D11" s="26" t="s">
        <v>39</v>
      </c>
      <c r="E11" s="58">
        <f>SUM(E12)</f>
        <v>1919570</v>
      </c>
    </row>
    <row r="12" spans="1:5" x14ac:dyDescent="0.15">
      <c r="A12" s="9" t="s">
        <v>100</v>
      </c>
      <c r="B12" s="9" t="s">
        <v>39</v>
      </c>
      <c r="C12" s="9" t="s">
        <v>120</v>
      </c>
      <c r="D12" s="9" t="s">
        <v>39</v>
      </c>
      <c r="E12" s="48">
        <v>1919570</v>
      </c>
    </row>
    <row r="13" spans="1:5" x14ac:dyDescent="0.15">
      <c r="A13" s="9" t="s">
        <v>39</v>
      </c>
      <c r="B13" s="9" t="s">
        <v>39</v>
      </c>
      <c r="C13" s="9" t="s">
        <v>138</v>
      </c>
      <c r="D13" s="9" t="s">
        <v>39</v>
      </c>
      <c r="E13" s="49"/>
    </row>
    <row r="14" spans="1:5" x14ac:dyDescent="0.15">
      <c r="A14" s="10" t="s">
        <v>100</v>
      </c>
      <c r="B14" s="10"/>
      <c r="C14" s="10"/>
      <c r="D14" s="10"/>
      <c r="E14" s="50"/>
    </row>
    <row r="15" spans="1:5" x14ac:dyDescent="0.15">
      <c r="A15" s="51" t="s">
        <v>101</v>
      </c>
      <c r="B15" s="52"/>
      <c r="C15" s="4"/>
      <c r="D15" s="5"/>
      <c r="E15" s="53">
        <f>E7+E11</f>
        <v>3613930</v>
      </c>
    </row>
    <row r="16" spans="1:5" x14ac:dyDescent="0.15">
      <c r="A16" s="6" t="s">
        <v>102</v>
      </c>
      <c r="B16" s="6" t="s">
        <v>39</v>
      </c>
      <c r="C16" s="6" t="s">
        <v>39</v>
      </c>
      <c r="D16" s="6" t="s">
        <v>39</v>
      </c>
      <c r="E16" s="47"/>
    </row>
    <row r="17" spans="1:5" x14ac:dyDescent="0.15">
      <c r="A17" s="9" t="s">
        <v>103</v>
      </c>
      <c r="B17" s="56" t="s">
        <v>39</v>
      </c>
      <c r="C17" s="56" t="s">
        <v>39</v>
      </c>
      <c r="D17" s="56" t="s">
        <v>39</v>
      </c>
      <c r="E17" s="57">
        <f>E18+E20</f>
        <v>40016500</v>
      </c>
    </row>
    <row r="18" spans="1:5" x14ac:dyDescent="0.15">
      <c r="A18" s="9"/>
      <c r="B18" s="26" t="s">
        <v>129</v>
      </c>
      <c r="C18" s="26"/>
      <c r="D18" s="26" t="s">
        <v>39</v>
      </c>
      <c r="E18" s="58">
        <f>SUM(E19)</f>
        <v>16500</v>
      </c>
    </row>
    <row r="19" spans="1:5" x14ac:dyDescent="0.15">
      <c r="A19" s="9"/>
      <c r="B19" s="25" t="s">
        <v>125</v>
      </c>
      <c r="C19" s="25" t="s">
        <v>137</v>
      </c>
      <c r="D19" s="25" t="s">
        <v>126</v>
      </c>
      <c r="E19" s="60">
        <v>16500</v>
      </c>
    </row>
    <row r="20" spans="1:5" x14ac:dyDescent="0.15">
      <c r="A20" s="9" t="s">
        <v>98</v>
      </c>
      <c r="B20" s="26" t="s">
        <v>104</v>
      </c>
      <c r="C20" s="26" t="s">
        <v>39</v>
      </c>
      <c r="D20" s="26" t="s">
        <v>39</v>
      </c>
      <c r="E20" s="58">
        <f>SUM(E21:E22)</f>
        <v>40000000</v>
      </c>
    </row>
    <row r="21" spans="1:5" x14ac:dyDescent="0.15">
      <c r="A21" s="9" t="s">
        <v>100</v>
      </c>
      <c r="B21" s="9"/>
      <c r="C21" s="9" t="s">
        <v>139</v>
      </c>
      <c r="D21" s="9"/>
      <c r="E21" s="48">
        <v>20000000</v>
      </c>
    </row>
    <row r="22" spans="1:5" x14ac:dyDescent="0.15">
      <c r="A22" s="9" t="s">
        <v>100</v>
      </c>
      <c r="B22" s="9"/>
      <c r="C22" s="9" t="s">
        <v>140</v>
      </c>
      <c r="D22" s="9" t="s">
        <v>39</v>
      </c>
      <c r="E22" s="48">
        <v>20000000</v>
      </c>
    </row>
    <row r="23" spans="1:5" x14ac:dyDescent="0.15">
      <c r="A23" s="9" t="s">
        <v>39</v>
      </c>
      <c r="B23" s="9"/>
      <c r="C23" s="9" t="s">
        <v>39</v>
      </c>
      <c r="D23" s="9" t="s">
        <v>39</v>
      </c>
      <c r="E23" s="49"/>
    </row>
    <row r="24" spans="1:5" x14ac:dyDescent="0.15">
      <c r="A24" s="9" t="s">
        <v>105</v>
      </c>
      <c r="B24" s="26" t="s">
        <v>39</v>
      </c>
      <c r="C24" s="26" t="s">
        <v>39</v>
      </c>
      <c r="D24" s="26" t="s">
        <v>39</v>
      </c>
      <c r="E24" s="58">
        <f>SUM(E25:E28)</f>
        <v>2620230</v>
      </c>
    </row>
    <row r="25" spans="1:5" x14ac:dyDescent="0.15">
      <c r="A25" s="9" t="s">
        <v>98</v>
      </c>
      <c r="B25" s="9" t="s">
        <v>121</v>
      </c>
      <c r="C25" s="9"/>
      <c r="D25" s="9" t="s">
        <v>130</v>
      </c>
      <c r="E25" s="48">
        <v>1013298</v>
      </c>
    </row>
    <row r="26" spans="1:5" x14ac:dyDescent="0.15">
      <c r="A26" s="9" t="s">
        <v>39</v>
      </c>
      <c r="B26" s="9" t="s">
        <v>106</v>
      </c>
      <c r="C26" s="9" t="s">
        <v>39</v>
      </c>
      <c r="D26" s="9" t="s">
        <v>131</v>
      </c>
      <c r="E26" s="48">
        <v>1551827</v>
      </c>
    </row>
    <row r="27" spans="1:5" x14ac:dyDescent="0.15">
      <c r="A27" s="9" t="s">
        <v>98</v>
      </c>
      <c r="B27" s="9" t="s">
        <v>107</v>
      </c>
      <c r="C27" s="9" t="s">
        <v>39</v>
      </c>
      <c r="D27" s="9" t="s">
        <v>122</v>
      </c>
      <c r="E27" s="48">
        <v>27745</v>
      </c>
    </row>
    <row r="28" spans="1:5" x14ac:dyDescent="0.15">
      <c r="A28" s="9" t="s">
        <v>98</v>
      </c>
      <c r="B28" s="9" t="s">
        <v>108</v>
      </c>
      <c r="C28" s="9" t="s">
        <v>39</v>
      </c>
      <c r="D28" s="9" t="s">
        <v>123</v>
      </c>
      <c r="E28" s="48">
        <v>27360</v>
      </c>
    </row>
    <row r="29" spans="1:5" x14ac:dyDescent="0.15">
      <c r="A29" s="10" t="s">
        <v>98</v>
      </c>
      <c r="B29" s="10"/>
      <c r="C29" s="10"/>
      <c r="D29" s="10"/>
      <c r="E29" s="50"/>
    </row>
    <row r="30" spans="1:5" x14ac:dyDescent="0.15">
      <c r="A30" s="51" t="s">
        <v>109</v>
      </c>
      <c r="B30" s="52"/>
      <c r="C30" s="4"/>
      <c r="D30" s="5"/>
      <c r="E30" s="53">
        <f>E17+E24</f>
        <v>42636730</v>
      </c>
    </row>
    <row r="31" spans="1:5" x14ac:dyDescent="0.15">
      <c r="A31" s="51" t="s">
        <v>110</v>
      </c>
      <c r="B31" s="52"/>
      <c r="C31" s="52"/>
      <c r="D31" s="52"/>
      <c r="E31" s="53">
        <f>E15+E30</f>
        <v>46250660</v>
      </c>
    </row>
    <row r="32" spans="1:5" x14ac:dyDescent="0.15">
      <c r="A32" s="6" t="s">
        <v>111</v>
      </c>
      <c r="B32" s="6" t="s">
        <v>39</v>
      </c>
      <c r="C32" s="6" t="s">
        <v>39</v>
      </c>
      <c r="D32" s="6" t="s">
        <v>39</v>
      </c>
      <c r="E32" s="47"/>
    </row>
    <row r="33" spans="1:5" x14ac:dyDescent="0.15">
      <c r="A33" s="10" t="s">
        <v>100</v>
      </c>
      <c r="B33" s="10" t="s">
        <v>132</v>
      </c>
      <c r="C33" s="10" t="s">
        <v>39</v>
      </c>
      <c r="D33" s="10" t="s">
        <v>133</v>
      </c>
      <c r="E33" s="50">
        <v>349902</v>
      </c>
    </row>
    <row r="34" spans="1:5" x14ac:dyDescent="0.15">
      <c r="A34" s="51" t="s">
        <v>112</v>
      </c>
      <c r="B34" s="52"/>
      <c r="C34" s="4"/>
      <c r="D34" s="5"/>
      <c r="E34" s="53">
        <f>SUM(E33)</f>
        <v>349902</v>
      </c>
    </row>
    <row r="35" spans="1:5" x14ac:dyDescent="0.15">
      <c r="A35" s="6" t="s">
        <v>113</v>
      </c>
      <c r="B35" s="6" t="s">
        <v>39</v>
      </c>
      <c r="C35" s="6" t="s">
        <v>39</v>
      </c>
      <c r="D35" s="6" t="s">
        <v>39</v>
      </c>
      <c r="E35" s="47"/>
    </row>
    <row r="36" spans="1:5" x14ac:dyDescent="0.15">
      <c r="A36" s="10" t="s">
        <v>98</v>
      </c>
      <c r="B36" s="10" t="s">
        <v>114</v>
      </c>
      <c r="C36" s="10" t="s">
        <v>39</v>
      </c>
      <c r="D36" s="10" t="s">
        <v>39</v>
      </c>
      <c r="E36" s="50">
        <v>16500</v>
      </c>
    </row>
    <row r="37" spans="1:5" x14ac:dyDescent="0.15">
      <c r="A37" s="51" t="s">
        <v>115</v>
      </c>
      <c r="B37" s="52"/>
      <c r="C37" s="4"/>
      <c r="D37" s="5"/>
      <c r="E37" s="53">
        <f>SUM(E36)</f>
        <v>16500</v>
      </c>
    </row>
    <row r="38" spans="1:5" x14ac:dyDescent="0.15">
      <c r="A38" s="51" t="s">
        <v>116</v>
      </c>
      <c r="B38" s="52"/>
      <c r="C38" s="52"/>
      <c r="D38" s="52"/>
      <c r="E38" s="53">
        <f>E34+E37</f>
        <v>366402</v>
      </c>
    </row>
    <row r="39" spans="1:5" x14ac:dyDescent="0.15">
      <c r="A39" s="51" t="s">
        <v>117</v>
      </c>
      <c r="B39" s="52"/>
      <c r="C39" s="52"/>
      <c r="D39" s="52"/>
      <c r="E39" s="53">
        <f>E31-E38</f>
        <v>45884258</v>
      </c>
    </row>
    <row r="40" spans="1:5" x14ac:dyDescent="0.15">
      <c r="A40" s="7" t="s">
        <v>39</v>
      </c>
      <c r="B40" s="7" t="s">
        <v>39</v>
      </c>
      <c r="C40" s="7" t="s">
        <v>39</v>
      </c>
      <c r="D40" s="7" t="s">
        <v>39</v>
      </c>
      <c r="E40" s="54"/>
    </row>
  </sheetData>
  <mergeCells count="3">
    <mergeCell ref="A5:B5"/>
    <mergeCell ref="A2:E2"/>
    <mergeCell ref="A3:E3"/>
  </mergeCells>
  <phoneticPr fontId="1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貸借対照表</vt:lpstr>
      <vt:lpstr>正味財産増減計算書</vt:lpstr>
      <vt:lpstr>財産目録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sueyoshi</dc:creator>
  <cp:lastModifiedBy>sueyoshi</cp:lastModifiedBy>
  <cp:lastPrinted>2014-05-20T08:14:40Z</cp:lastPrinted>
  <dcterms:created xsi:type="dcterms:W3CDTF">2014-05-12T10:54:34Z</dcterms:created>
  <dcterms:modified xsi:type="dcterms:W3CDTF">2014-08-11T01:00:57Z</dcterms:modified>
</cp:coreProperties>
</file>