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bookViews>
    <workbookView xWindow="240" yWindow="75" windowWidth="18315" windowHeight="13230"/>
  </bookViews>
  <sheets>
    <sheet name="貸借対照表" sheetId="1" r:id="rId1"/>
    <sheet name="正味財産増減計算書" sheetId="2" r:id="rId2"/>
    <sheet name="財産目録" sheetId="7" r:id="rId3"/>
  </sheets>
  <definedNames>
    <definedName name="_xlnm.Print_Area" localSheetId="1">正味財産増減計算書!$A$1:$D$90</definedName>
    <definedName name="_xlnm.Print_Titles" localSheetId="1">正味財産増減計算書!$1:$5</definedName>
  </definedNames>
  <calcPr calcId="152511"/>
</workbook>
</file>

<file path=xl/calcChain.xml><?xml version="1.0" encoding="utf-8"?>
<calcChain xmlns="http://schemas.openxmlformats.org/spreadsheetml/2006/main">
  <c r="E8" i="7" l="1"/>
  <c r="C46" i="1" l="1"/>
  <c r="D67" i="2" l="1"/>
  <c r="B49" i="2"/>
  <c r="E15" i="7" l="1"/>
  <c r="E19" i="7"/>
  <c r="B15" i="1"/>
  <c r="D13" i="1"/>
  <c r="D14" i="1"/>
  <c r="D82" i="2" l="1"/>
  <c r="B27" i="2"/>
  <c r="B70" i="2" s="1"/>
  <c r="B71" i="2" s="1"/>
  <c r="D47" i="1"/>
  <c r="B29" i="1"/>
  <c r="B21" i="1"/>
  <c r="B46" i="1" s="1"/>
  <c r="D15" i="1"/>
  <c r="B73" i="2" l="1"/>
  <c r="B83" i="2" s="1"/>
  <c r="B85" i="2" s="1"/>
  <c r="B90" i="2" s="1"/>
  <c r="E50" i="7"/>
  <c r="E52" i="7" l="1"/>
  <c r="E59" i="7" s="1"/>
  <c r="E63" i="7" s="1"/>
  <c r="E62" i="7"/>
  <c r="E40" i="7"/>
  <c r="E37" i="7"/>
  <c r="E33" i="7"/>
  <c r="E30" i="7"/>
  <c r="E21" i="7"/>
  <c r="E27" i="7" s="1"/>
  <c r="E29" i="7" l="1"/>
  <c r="E47" i="7" s="1"/>
  <c r="D81" i="2"/>
  <c r="D83" i="2"/>
  <c r="D84" i="2"/>
  <c r="D85" i="2"/>
  <c r="D80" i="2"/>
  <c r="D71" i="2"/>
  <c r="D7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8" i="2"/>
  <c r="D64" i="2"/>
  <c r="D66" i="2"/>
  <c r="D65" i="2"/>
  <c r="D69" i="2"/>
  <c r="D50" i="2"/>
  <c r="D49" i="2"/>
  <c r="D27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6" i="2"/>
  <c r="D44" i="2"/>
  <c r="D45" i="2"/>
  <c r="D47" i="2"/>
  <c r="D48" i="2"/>
  <c r="D28" i="2"/>
  <c r="D40" i="1"/>
  <c r="D39" i="1"/>
  <c r="B37" i="1"/>
  <c r="B41" i="1" s="1"/>
  <c r="B48" i="1" s="1"/>
  <c r="D48" i="1" s="1"/>
  <c r="D35" i="1"/>
  <c r="D36" i="1"/>
  <c r="D34" i="1"/>
  <c r="D41" i="1" l="1"/>
  <c r="D37" i="1"/>
  <c r="E48" i="7"/>
  <c r="E64" i="7" s="1"/>
  <c r="D29" i="1"/>
  <c r="D24" i="1"/>
  <c r="D25" i="1"/>
  <c r="D26" i="1"/>
  <c r="D27" i="1"/>
  <c r="D28" i="1"/>
  <c r="D23" i="1"/>
  <c r="D19" i="1"/>
  <c r="D20" i="1"/>
  <c r="D18" i="1"/>
  <c r="D21" i="1"/>
  <c r="D46" i="1" s="1"/>
  <c r="D12" i="1"/>
  <c r="D10" i="1"/>
  <c r="D11" i="1"/>
  <c r="D9" i="1"/>
  <c r="B30" i="1" l="1"/>
  <c r="D30" i="1" l="1"/>
  <c r="B31" i="1"/>
  <c r="D31" i="1" s="1"/>
  <c r="D72" i="2"/>
  <c r="D73" i="2"/>
  <c r="D90" i="2"/>
</calcChain>
</file>

<file path=xl/sharedStrings.xml><?xml version="1.0" encoding="utf-8"?>
<sst xmlns="http://schemas.openxmlformats.org/spreadsheetml/2006/main" count="346" uniqueCount="207">
  <si>
    <t>貸借対照表</t>
  </si>
  <si>
    <t>平成26年 3月31日現在</t>
  </si>
  <si>
    <t>公益目的事業会計</t>
  </si>
  <si>
    <t>（単位:円）</t>
  </si>
  <si>
    <t>科        目</t>
  </si>
  <si>
    <t>当年度</t>
  </si>
  <si>
    <t>前年度</t>
  </si>
  <si>
    <t>増  減</t>
  </si>
  <si>
    <t>Ⅰ　資産の部</t>
  </si>
  <si>
    <t xml:space="preserve">  １．流動資産</t>
  </si>
  <si>
    <t xml:space="preserve">          現金預金</t>
  </si>
  <si>
    <t xml:space="preserve">          未                 収                 金</t>
  </si>
  <si>
    <t xml:space="preserve">          立                 替                 金</t>
  </si>
  <si>
    <t xml:space="preserve">          仮                 払                 金</t>
  </si>
  <si>
    <t xml:space="preserve">        流動資産合計</t>
  </si>
  <si>
    <t xml:space="preserve">  ２．固定資産</t>
  </si>
  <si>
    <t xml:space="preserve">    (2) 特定資産</t>
  </si>
  <si>
    <t xml:space="preserve">          退   職   給    付    引    当   資   産</t>
  </si>
  <si>
    <t xml:space="preserve">          減   価   償    却    引    当   資   産</t>
  </si>
  <si>
    <t xml:space="preserve">        特定資産合計</t>
  </si>
  <si>
    <t xml:space="preserve">    (3) その他固定資産</t>
  </si>
  <si>
    <t xml:space="preserve">          土 地 （ 小  児  保  健  セ  ン タ ー ）</t>
  </si>
  <si>
    <t xml:space="preserve">          建                                    物</t>
  </si>
  <si>
    <t xml:space="preserve">          構                 築                 物</t>
  </si>
  <si>
    <t xml:space="preserve">          什          器           備           品</t>
  </si>
  <si>
    <t xml:space="preserve">          車       輌        運        搬       具</t>
  </si>
  <si>
    <t xml:space="preserve">          ソ     フ      ト      ウ      ェ     ア</t>
  </si>
  <si>
    <t xml:space="preserve">        その他固定資産合計</t>
  </si>
  <si>
    <t xml:space="preserve">        固定資産合計</t>
  </si>
  <si>
    <t xml:space="preserve">        資産合計</t>
  </si>
  <si>
    <t>Ⅱ　負債の部</t>
  </si>
  <si>
    <t xml:space="preserve">  １．流動負債</t>
  </si>
  <si>
    <t xml:space="preserve">          未                 払                 金</t>
  </si>
  <si>
    <t xml:space="preserve">          預                 り                 金</t>
  </si>
  <si>
    <t xml:space="preserve">          未     払      消      費      税     等</t>
  </si>
  <si>
    <t xml:space="preserve">        流動負債合計</t>
  </si>
  <si>
    <t xml:space="preserve">  ２．固定負債</t>
  </si>
  <si>
    <t xml:space="preserve">          退    職    給     付     引    当    金</t>
  </si>
  <si>
    <t xml:space="preserve">        固定負債合計</t>
  </si>
  <si>
    <t xml:space="preserve">        負債合計</t>
  </si>
  <si>
    <t>Ⅲ　正味財産の部</t>
  </si>
  <si>
    <t xml:space="preserve">  １．指定正味財産</t>
  </si>
  <si>
    <t xml:space="preserve">        指定正味財産合計</t>
  </si>
  <si>
    <t xml:space="preserve">  ２．一般正味財産</t>
  </si>
  <si>
    <t xml:space="preserve">        （ う ち 特 定 資  産  へ の 充 当 額 ）</t>
  </si>
  <si>
    <t xml:space="preserve">        正味財産合計</t>
  </si>
  <si>
    <t xml:space="preserve">        負債及び正味財産合計</t>
  </si>
  <si>
    <t/>
  </si>
  <si>
    <t>正味財産増減計算書</t>
  </si>
  <si>
    <t>平成25年 4月 1日から平成26年 3月31日まで</t>
  </si>
  <si>
    <t>Ⅰ　一般正味財産増減の部</t>
  </si>
  <si>
    <t xml:space="preserve">  １．経常増減の部</t>
  </si>
  <si>
    <t xml:space="preserve">    (1) 経常収益</t>
  </si>
  <si>
    <t xml:space="preserve">        特    定    資     産     運    用    益</t>
  </si>
  <si>
    <t xml:space="preserve">          特   定   資    産    受    取   利   息</t>
  </si>
  <si>
    <t xml:space="preserve">        受          取           会           費</t>
  </si>
  <si>
    <t xml:space="preserve">          正    会    員     受     取    会    費</t>
  </si>
  <si>
    <t xml:space="preserve">        事          業           収           益</t>
  </si>
  <si>
    <t xml:space="preserve">          頒       布        事        業       益</t>
  </si>
  <si>
    <t xml:space="preserve">          そ   の   他    の    受    託   益</t>
  </si>
  <si>
    <t xml:space="preserve">          研   修   等    受    託    事   業   益</t>
  </si>
  <si>
    <t xml:space="preserve">          受       取        受        講       益</t>
  </si>
  <si>
    <t xml:space="preserve">          小 児 保 健  セ  ン  タ  ー  運 用 益</t>
  </si>
  <si>
    <t xml:space="preserve">        受       取        寄        付       金</t>
  </si>
  <si>
    <t xml:space="preserve">          受       取        寄        付       金</t>
  </si>
  <si>
    <t xml:space="preserve">        雑                 収                 益</t>
  </si>
  <si>
    <t xml:space="preserve">          受          取           利           息</t>
  </si>
  <si>
    <t xml:space="preserve">          雑                 収                 入</t>
  </si>
  <si>
    <t xml:space="preserve">        経常収益計</t>
  </si>
  <si>
    <t xml:space="preserve">    (2) 経常費用</t>
  </si>
  <si>
    <t xml:space="preserve">        健    康    診     査     事    業    費</t>
  </si>
  <si>
    <t xml:space="preserve">          給          料           手           当</t>
  </si>
  <si>
    <t xml:space="preserve">          臨   　時   　雇    　上    　賃  　  金</t>
  </si>
  <si>
    <t xml:space="preserve">          退     職      給      付      費     用</t>
  </si>
  <si>
    <t xml:space="preserve">          福       利        厚        生       費</t>
  </si>
  <si>
    <t xml:space="preserve">          通       信        運        搬       費</t>
  </si>
  <si>
    <t xml:space="preserve">          減       価        償        却       費</t>
  </si>
  <si>
    <t xml:space="preserve">          消    耗    什     器     備    品    費</t>
  </si>
  <si>
    <t xml:space="preserve">          消          耗           品           費</t>
  </si>
  <si>
    <t xml:space="preserve">          修                 繕                 費</t>
  </si>
  <si>
    <t xml:space="preserve">          印       刷        製        本       費</t>
  </si>
  <si>
    <t xml:space="preserve">          燃                 料                 費</t>
  </si>
  <si>
    <t xml:space="preserve">          光       熱        水        料       費</t>
  </si>
  <si>
    <t xml:space="preserve">          賃                 借                 料</t>
  </si>
  <si>
    <t xml:space="preserve">          保                 険                 料</t>
  </si>
  <si>
    <t xml:space="preserve">          租          税           公           課</t>
  </si>
  <si>
    <t xml:space="preserve">          医       薬        材        料       費</t>
  </si>
  <si>
    <t xml:space="preserve">          食                 糧                 費</t>
  </si>
  <si>
    <t xml:space="preserve">          委                 託                 費</t>
  </si>
  <si>
    <t xml:space="preserve">          雑                                    費</t>
  </si>
  <si>
    <t xml:space="preserve">        教    育    研     修     事    業    費</t>
  </si>
  <si>
    <t xml:space="preserve">          会                 議                 費</t>
  </si>
  <si>
    <t xml:space="preserve">          交                 際                 費</t>
  </si>
  <si>
    <t xml:space="preserve">          啓       発        普        及       費</t>
  </si>
  <si>
    <t xml:space="preserve">          小    児    保     健     奨    励    費</t>
  </si>
  <si>
    <t xml:space="preserve">          助       成        活        動       費</t>
  </si>
  <si>
    <t xml:space="preserve">          調       査        研        究       費</t>
  </si>
  <si>
    <t xml:space="preserve">        経常費用計</t>
  </si>
  <si>
    <t xml:space="preserve">          評価損益等調整前当期経常増減額</t>
  </si>
  <si>
    <t xml:space="preserve">          評価損益等計</t>
  </si>
  <si>
    <t xml:space="preserve">          当期経常増減額</t>
  </si>
  <si>
    <t xml:space="preserve">  ２．経常外増減の部</t>
  </si>
  <si>
    <t xml:space="preserve">    (1) 経常外収益</t>
  </si>
  <si>
    <t xml:space="preserve">        経常外収益計</t>
  </si>
  <si>
    <t xml:space="preserve">    (2) 経常外費用</t>
  </si>
  <si>
    <t xml:space="preserve">        固    定    資     産     除　　却    損</t>
  </si>
  <si>
    <t xml:space="preserve">          什    器    備     品     除　　却    損</t>
  </si>
  <si>
    <t xml:space="preserve">        経常外費用計</t>
  </si>
  <si>
    <t xml:space="preserve">          当期経常外増減額</t>
  </si>
  <si>
    <t xml:space="preserve">        他     会      計      振      替     額</t>
  </si>
  <si>
    <t xml:space="preserve">          当期一般正味財産増減額</t>
  </si>
  <si>
    <t xml:space="preserve">          一般正味財産期首残高</t>
  </si>
  <si>
    <t xml:space="preserve">          一般正味財産期末残高</t>
  </si>
  <si>
    <t>Ⅱ　指定正味財産増減の部</t>
  </si>
  <si>
    <t xml:space="preserve">          当期指定正味財産増減額</t>
  </si>
  <si>
    <t xml:space="preserve">          指定正味財産期首残高</t>
  </si>
  <si>
    <t xml:space="preserve">          指定正味財産期末残高</t>
  </si>
  <si>
    <t>Ⅲ　正味財産期末残高</t>
  </si>
  <si>
    <t>財産目録</t>
  </si>
  <si>
    <t>貸借対照表科目</t>
  </si>
  <si>
    <t>場所・物量等</t>
  </si>
  <si>
    <t>使用目的等</t>
  </si>
  <si>
    <t>金        額</t>
  </si>
  <si>
    <t xml:space="preserve">  (流動資産)</t>
  </si>
  <si>
    <t xml:space="preserve">  </t>
  </si>
  <si>
    <t>現金</t>
  </si>
  <si>
    <t>手元保管</t>
  </si>
  <si>
    <t>預金</t>
  </si>
  <si>
    <t>普通預金</t>
  </si>
  <si>
    <t xml:space="preserve">    </t>
  </si>
  <si>
    <t>未収金</t>
  </si>
  <si>
    <t>立替金</t>
  </si>
  <si>
    <t>仮払金</t>
  </si>
  <si>
    <t xml:space="preserve">  労働保険料</t>
  </si>
  <si>
    <t xml:space="preserve">   流動資産合計</t>
  </si>
  <si>
    <t xml:space="preserve">  (固定資産)</t>
  </si>
  <si>
    <t xml:space="preserve">    特定資産</t>
  </si>
  <si>
    <t>退職給付引当資産</t>
  </si>
  <si>
    <t xml:space="preserve">  退職給付引当資産</t>
  </si>
  <si>
    <t>減価償却引当資産</t>
  </si>
  <si>
    <t xml:space="preserve">    その他固定資産</t>
  </si>
  <si>
    <t>建物</t>
  </si>
  <si>
    <t>構築物</t>
  </si>
  <si>
    <t>什器備品</t>
  </si>
  <si>
    <t>車輌運搬具</t>
  </si>
  <si>
    <t>ソフトウェア</t>
  </si>
  <si>
    <t xml:space="preserve">   固定資産合計</t>
  </si>
  <si>
    <t xml:space="preserve">     資産合計</t>
  </si>
  <si>
    <t xml:space="preserve">  (流動負債)</t>
  </si>
  <si>
    <t>未払金</t>
  </si>
  <si>
    <t xml:space="preserve">  事業諸経費</t>
  </si>
  <si>
    <t>預り金</t>
  </si>
  <si>
    <t xml:space="preserve">  源泉所得税</t>
  </si>
  <si>
    <t xml:space="preserve">  住民税</t>
  </si>
  <si>
    <t xml:space="preserve">  雇用保険</t>
  </si>
  <si>
    <t>未払消費税等</t>
  </si>
  <si>
    <t xml:space="preserve">   流動負債合計</t>
  </si>
  <si>
    <t xml:space="preserve">  (固定負債)</t>
  </si>
  <si>
    <t>退職給付引当金</t>
  </si>
  <si>
    <t xml:space="preserve">   固定負債合計</t>
  </si>
  <si>
    <t xml:space="preserve">     負債合計</t>
  </si>
  <si>
    <t xml:space="preserve">     正味財産</t>
  </si>
  <si>
    <t>　3､4月分食糧費</t>
    <rPh sb="4" eb="6">
      <t>ガツブン</t>
    </rPh>
    <rPh sb="6" eb="9">
      <t>ショクリョウヒ</t>
    </rPh>
    <phoneticPr fontId="1"/>
  </si>
  <si>
    <t xml:space="preserve">  職員</t>
    <phoneticPr fontId="1"/>
  </si>
  <si>
    <t>　健康診断料（自己負担分）</t>
    <rPh sb="1" eb="3">
      <t>ケンコウ</t>
    </rPh>
    <rPh sb="3" eb="5">
      <t>シンダン</t>
    </rPh>
    <rPh sb="5" eb="6">
      <t>リョウ</t>
    </rPh>
    <rPh sb="7" eb="9">
      <t>ジコ</t>
    </rPh>
    <rPh sb="9" eb="11">
      <t>フタン</t>
    </rPh>
    <rPh sb="11" eb="12">
      <t>ブン</t>
    </rPh>
    <phoneticPr fontId="1"/>
  </si>
  <si>
    <t>　H26年2､3月乳幼児健診業務受託料</t>
    <rPh sb="4" eb="5">
      <t>ネン</t>
    </rPh>
    <rPh sb="8" eb="9">
      <t>ガツ</t>
    </rPh>
    <rPh sb="9" eb="12">
      <t>ニュウヨウジ</t>
    </rPh>
    <rPh sb="12" eb="14">
      <t>ケンシン</t>
    </rPh>
    <rPh sb="14" eb="16">
      <t>ギョウム</t>
    </rPh>
    <rPh sb="16" eb="18">
      <t>ジュタク</t>
    </rPh>
    <rPh sb="18" eb="19">
      <t>リョウ</t>
    </rPh>
    <phoneticPr fontId="1"/>
  </si>
  <si>
    <t xml:space="preserve">  減価引当資産（備品）</t>
    <rPh sb="10" eb="11">
      <t>ヒン</t>
    </rPh>
    <phoneticPr fontId="1"/>
  </si>
  <si>
    <t xml:space="preserve">  減価引当資産（建物）</t>
    <rPh sb="10" eb="11">
      <t>モノ</t>
    </rPh>
    <phoneticPr fontId="1"/>
  </si>
  <si>
    <t>定期預金</t>
    <rPh sb="2" eb="4">
      <t>ヨキン</t>
    </rPh>
    <phoneticPr fontId="1"/>
  </si>
  <si>
    <t>　沖縄小児保健賞</t>
    <rPh sb="1" eb="3">
      <t>オキナワ</t>
    </rPh>
    <rPh sb="3" eb="5">
      <t>ショウニ</t>
    </rPh>
    <rPh sb="5" eb="7">
      <t>ホケン</t>
    </rPh>
    <rPh sb="7" eb="8">
      <t>ショウ</t>
    </rPh>
    <phoneticPr fontId="1"/>
  </si>
  <si>
    <t>　H25年度分（概算）</t>
    <rPh sb="4" eb="5">
      <t>ネン</t>
    </rPh>
    <rPh sb="5" eb="6">
      <t>ド</t>
    </rPh>
    <rPh sb="6" eb="7">
      <t>ブン</t>
    </rPh>
    <rPh sb="8" eb="10">
      <t>ガイサン</t>
    </rPh>
    <phoneticPr fontId="1"/>
  </si>
  <si>
    <t>　運転資金として</t>
    <phoneticPr fontId="1"/>
  </si>
  <si>
    <t>　退職金の積立金として</t>
    <rPh sb="1" eb="4">
      <t>タイショクキン</t>
    </rPh>
    <rPh sb="5" eb="7">
      <t>ツミタテ</t>
    </rPh>
    <rPh sb="7" eb="8">
      <t>キン</t>
    </rPh>
    <phoneticPr fontId="1"/>
  </si>
  <si>
    <t>　設備投資､什器備品等の積立資金として</t>
    <rPh sb="1" eb="3">
      <t>セツビ</t>
    </rPh>
    <rPh sb="3" eb="5">
      <t>トウシ</t>
    </rPh>
    <rPh sb="6" eb="8">
      <t>ジュウキ</t>
    </rPh>
    <rPh sb="8" eb="10">
      <t>ビヒン</t>
    </rPh>
    <rPh sb="10" eb="11">
      <t>トウ</t>
    </rPh>
    <rPh sb="12" eb="14">
      <t>ツミタテ</t>
    </rPh>
    <rPh sb="14" eb="16">
      <t>シキン</t>
    </rPh>
    <phoneticPr fontId="1"/>
  </si>
  <si>
    <t>　建物の補修積立資金として</t>
    <rPh sb="1" eb="3">
      <t>タテモノ</t>
    </rPh>
    <rPh sb="4" eb="6">
      <t>ホシュウ</t>
    </rPh>
    <rPh sb="6" eb="8">
      <t>ツミタテ</t>
    </rPh>
    <rPh sb="8" eb="10">
      <t>シキン</t>
    </rPh>
    <phoneticPr fontId="1"/>
  </si>
  <si>
    <t>　公益事業の研修会等施設として使用</t>
    <rPh sb="1" eb="3">
      <t>コウエキ</t>
    </rPh>
    <rPh sb="3" eb="5">
      <t>ジギョウ</t>
    </rPh>
    <rPh sb="6" eb="9">
      <t>ケンシュウカイ</t>
    </rPh>
    <rPh sb="9" eb="10">
      <t>トウ</t>
    </rPh>
    <rPh sb="10" eb="12">
      <t>シセツ</t>
    </rPh>
    <rPh sb="15" eb="17">
      <t>シヨウ</t>
    </rPh>
    <phoneticPr fontId="1"/>
  </si>
  <si>
    <t>　　〃</t>
    <phoneticPr fontId="1"/>
  </si>
  <si>
    <t>　センター椅子・テーブル、印刷機、パソコン等</t>
    <rPh sb="5" eb="7">
      <t>イス</t>
    </rPh>
    <rPh sb="13" eb="15">
      <t>インサツ</t>
    </rPh>
    <rPh sb="15" eb="16">
      <t>キ</t>
    </rPh>
    <rPh sb="21" eb="22">
      <t>トウ</t>
    </rPh>
    <phoneticPr fontId="1"/>
  </si>
  <si>
    <t>　公用車１台</t>
    <rPh sb="1" eb="4">
      <t>コウヨウシャ</t>
    </rPh>
    <rPh sb="5" eb="6">
      <t>ダイ</t>
    </rPh>
    <phoneticPr fontId="1"/>
  </si>
  <si>
    <t>　医薬材料費、委託費等の2､3月分</t>
    <rPh sb="1" eb="3">
      <t>イヤク</t>
    </rPh>
    <rPh sb="3" eb="6">
      <t>ザイリョウヒ</t>
    </rPh>
    <rPh sb="7" eb="9">
      <t>イタク</t>
    </rPh>
    <rPh sb="9" eb="10">
      <t>ヒ</t>
    </rPh>
    <rPh sb="10" eb="11">
      <t>トウ</t>
    </rPh>
    <rPh sb="15" eb="17">
      <t>ガツブン</t>
    </rPh>
    <phoneticPr fontId="1"/>
  </si>
  <si>
    <t xml:space="preserve">  健康保険･厚生年金</t>
    <rPh sb="10" eb="11">
      <t>キン</t>
    </rPh>
    <phoneticPr fontId="1"/>
  </si>
  <si>
    <t>土地（小児保健ｾﾝﾀｰ）</t>
    <rPh sb="3" eb="5">
      <t>ショウニ</t>
    </rPh>
    <rPh sb="5" eb="7">
      <t>ホケン</t>
    </rPh>
    <phoneticPr fontId="1"/>
  </si>
  <si>
    <t xml:space="preserve"> 職員に対するもの</t>
    <rPh sb="1" eb="3">
      <t>ショクイン</t>
    </rPh>
    <rPh sb="4" eb="5">
      <t>タイ</t>
    </rPh>
    <phoneticPr fontId="1"/>
  </si>
  <si>
    <t>　退職金の支払に備えたもの</t>
    <rPh sb="1" eb="4">
      <t>タイショクキン</t>
    </rPh>
    <rPh sb="5" eb="7">
      <t>シハライ</t>
    </rPh>
    <rPh sb="8" eb="9">
      <t>ソナ</t>
    </rPh>
    <phoneticPr fontId="1"/>
  </si>
  <si>
    <t>　H26年度親子健康手帳代</t>
    <rPh sb="4" eb="5">
      <t>ネン</t>
    </rPh>
    <rPh sb="5" eb="6">
      <t>ド</t>
    </rPh>
    <rPh sb="6" eb="8">
      <t>オヤコ</t>
    </rPh>
    <rPh sb="8" eb="10">
      <t>ケンコウ</t>
    </rPh>
    <rPh sb="10" eb="12">
      <t>テチョウ</t>
    </rPh>
    <rPh sb="12" eb="13">
      <t>ダイ</t>
    </rPh>
    <phoneticPr fontId="1"/>
  </si>
  <si>
    <t>　H26度検査申込書等受託業務料</t>
    <rPh sb="4" eb="5">
      <t>ド</t>
    </rPh>
    <rPh sb="5" eb="7">
      <t>ケンサ</t>
    </rPh>
    <rPh sb="7" eb="10">
      <t>モウシコミショ</t>
    </rPh>
    <rPh sb="10" eb="11">
      <t>トウ</t>
    </rPh>
    <rPh sb="11" eb="13">
      <t>ジュタク</t>
    </rPh>
    <rPh sb="13" eb="15">
      <t>ギョウム</t>
    </rPh>
    <rPh sb="15" eb="16">
      <t>リョウ</t>
    </rPh>
    <phoneticPr fontId="1"/>
  </si>
  <si>
    <t xml:space="preserve">          諸                 謝                 金      </t>
    <phoneticPr fontId="1"/>
  </si>
  <si>
    <t xml:space="preserve">          旅       費   ・    交       通       費   </t>
    <phoneticPr fontId="1"/>
  </si>
  <si>
    <t>　乳幼児健診抽出プログラム、他</t>
    <rPh sb="1" eb="4">
      <t>ニュウヨウジ</t>
    </rPh>
    <rPh sb="4" eb="6">
      <t>ケンシン</t>
    </rPh>
    <rPh sb="6" eb="8">
      <t>チュウシュツ</t>
    </rPh>
    <rPh sb="14" eb="15">
      <t>ホカ</t>
    </rPh>
    <phoneticPr fontId="1"/>
  </si>
  <si>
    <t>　公益目的保有､研修啓発事業の施設として</t>
    <rPh sb="1" eb="3">
      <t>コウエキ</t>
    </rPh>
    <rPh sb="3" eb="5">
      <t>モクテキ</t>
    </rPh>
    <rPh sb="5" eb="7">
      <t>ホユウ</t>
    </rPh>
    <rPh sb="8" eb="10">
      <t>ケンシュウ</t>
    </rPh>
    <rPh sb="10" eb="12">
      <t>ケイハツ</t>
    </rPh>
    <rPh sb="12" eb="14">
      <t>ジギョウ</t>
    </rPh>
    <rPh sb="15" eb="17">
      <t>シセツ</t>
    </rPh>
    <phoneticPr fontId="1"/>
  </si>
  <si>
    <t xml:space="preserve">          乳 幼  児  健  康  診  査　事 業 益</t>
    <rPh sb="29" eb="30">
      <t>コト</t>
    </rPh>
    <rPh sb="31" eb="32">
      <t>ギョウ</t>
    </rPh>
    <rPh sb="33" eb="34">
      <t>エキ</t>
    </rPh>
    <phoneticPr fontId="1"/>
  </si>
  <si>
    <t xml:space="preserve">          支　　　　払　　　負　　　担　　　　金</t>
    <rPh sb="10" eb="11">
      <t>シ</t>
    </rPh>
    <rPh sb="15" eb="16">
      <t>バライ</t>
    </rPh>
    <rPh sb="19" eb="20">
      <t>フ</t>
    </rPh>
    <rPh sb="23" eb="24">
      <t>タン</t>
    </rPh>
    <rPh sb="28" eb="29">
      <t>キン</t>
    </rPh>
    <phoneticPr fontId="1"/>
  </si>
  <si>
    <t>収益事業会計</t>
    <rPh sb="0" eb="6">
      <t>シュウエキジギョウカイケイ</t>
    </rPh>
    <phoneticPr fontId="1"/>
  </si>
  <si>
    <t>法人会計</t>
    <rPh sb="0" eb="2">
      <t>ホウジン</t>
    </rPh>
    <rPh sb="2" eb="4">
      <t>カイケイ</t>
    </rPh>
    <phoneticPr fontId="1"/>
  </si>
  <si>
    <t>　　〃</t>
    <phoneticPr fontId="1"/>
  </si>
  <si>
    <t xml:space="preserve">          収　　 益　　 事　 　業　　会　　計</t>
    <rPh sb="10" eb="11">
      <t>シュウ</t>
    </rPh>
    <rPh sb="14" eb="15">
      <t>エキ</t>
    </rPh>
    <rPh sb="18" eb="19">
      <t>コト</t>
    </rPh>
    <rPh sb="22" eb="23">
      <t>ギョウ</t>
    </rPh>
    <rPh sb="25" eb="26">
      <t>カイ</t>
    </rPh>
    <rPh sb="28" eb="29">
      <t>ケイ</t>
    </rPh>
    <phoneticPr fontId="1"/>
  </si>
  <si>
    <t xml:space="preserve">          法　　　　　人　　　 　会　   　 　計</t>
    <rPh sb="10" eb="11">
      <t>ホウ</t>
    </rPh>
    <rPh sb="16" eb="17">
      <t>ニン</t>
    </rPh>
    <rPh sb="22" eb="23">
      <t>カイ</t>
    </rPh>
    <rPh sb="30" eb="31">
      <t>ケイ</t>
    </rPh>
    <phoneticPr fontId="1"/>
  </si>
  <si>
    <t xml:space="preserve">  琉球銀行　本店</t>
    <rPh sb="2" eb="4">
      <t>リュウキュウ</t>
    </rPh>
    <rPh sb="4" eb="6">
      <t>ギンコウ</t>
    </rPh>
    <rPh sb="7" eb="9">
      <t>ホンテン</t>
    </rPh>
    <phoneticPr fontId="1"/>
  </si>
  <si>
    <t>　琉球銀行　本店</t>
    <rPh sb="1" eb="3">
      <t>リュウキュウ</t>
    </rPh>
    <rPh sb="3" eb="5">
      <t>ギンコウ</t>
    </rPh>
    <rPh sb="6" eb="8">
      <t>ホンテン</t>
    </rPh>
    <phoneticPr fontId="1"/>
  </si>
  <si>
    <t>　沖縄銀行　本店</t>
    <rPh sb="1" eb="3">
      <t>オキナワ</t>
    </rPh>
    <rPh sb="3" eb="5">
      <t>ギンコウ</t>
    </rPh>
    <rPh sb="6" eb="8">
      <t>ホンテン</t>
    </rPh>
    <phoneticPr fontId="1"/>
  </si>
  <si>
    <t>　琉球銀行　本店</t>
    <rPh sb="1" eb="5">
      <t>リュウキュウギンコウ</t>
    </rPh>
    <rPh sb="6" eb="8">
      <t>ホンテン</t>
    </rPh>
    <phoneticPr fontId="1"/>
  </si>
  <si>
    <t>　　　〃</t>
    <phoneticPr fontId="1"/>
  </si>
  <si>
    <t xml:space="preserve"> 沖縄小児保健賞</t>
    <rPh sb="1" eb="3">
      <t>オキナワ</t>
    </rPh>
    <rPh sb="3" eb="5">
      <t>ショウニ</t>
    </rPh>
    <rPh sb="5" eb="7">
      <t>ホケン</t>
    </rPh>
    <rPh sb="7" eb="8">
      <t>ショウ</t>
    </rPh>
    <phoneticPr fontId="1"/>
  </si>
  <si>
    <t xml:space="preserve"> 事業諸経費の立替等</t>
    <rPh sb="1" eb="3">
      <t>ジギョウ</t>
    </rPh>
    <rPh sb="3" eb="6">
      <t>ショケイヒ</t>
    </rPh>
    <rPh sb="7" eb="9">
      <t>タテカエ</t>
    </rPh>
    <rPh sb="9" eb="10">
      <t>トウ</t>
    </rPh>
    <phoneticPr fontId="1"/>
  </si>
  <si>
    <t xml:space="preserve">          沖  縄  小 児 保 健  賞  定 期 預 金</t>
    <phoneticPr fontId="1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</si>
  <si>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1"/>
  </si>
  <si>
    <t>公益目的事業会計</t>
    <rPh sb="0" eb="8">
      <t>コウエキモクテキジギョウカイケイ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</si>
</sst>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&quot;△ &quot;0"/>
    <numFmt numFmtId="177" formatCode="#,##0;&quot;△ &quot;#,##0"/>
    <numFmt numFmtId="178" formatCode="&quot;(  &quot;#,##0&quot;  )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u/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0" xfId="0" applyNumberFormat="1" applyFont="1" applyAlignment="1"/>
    <xf numFmtId="177" fontId="2" fillId="0" borderId="0" xfId="0" applyNumberFormat="1" applyFont="1" applyAlignment="1">
      <alignment horizontal="right"/>
    </xf>
    <xf numFmtId="177" fontId="2" fillId="0" borderId="3" xfId="0" applyNumberFormat="1" applyFont="1" applyBorder="1" applyAlignment="1">
      <alignment vertical="center"/>
    </xf>
    <xf numFmtId="177" fontId="2" fillId="0" borderId="0" xfId="0" applyNumberFormat="1" applyFont="1">
      <alignment vertical="center"/>
    </xf>
    <xf numFmtId="0" fontId="4" fillId="0" borderId="0" xfId="0" applyFont="1">
      <alignment vertical="center"/>
    </xf>
    <xf numFmtId="49" fontId="4" fillId="0" borderId="8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0" xfId="0" applyNumberFormat="1" applyFo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177" fontId="4" fillId="0" borderId="1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177" fontId="4" fillId="3" borderId="1" xfId="0" applyNumberFormat="1" applyFont="1" applyFill="1" applyBorder="1" applyAlignment="1">
      <alignment vertical="center"/>
    </xf>
    <xf numFmtId="177" fontId="4" fillId="3" borderId="11" xfId="0" applyNumberFormat="1" applyFont="1" applyFill="1" applyBorder="1" applyAlignment="1">
      <alignment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3" fontId="4" fillId="0" borderId="0" xfId="0" applyNumberFormat="1" applyFont="1">
      <alignment vertical="center"/>
    </xf>
    <xf numFmtId="38" fontId="4" fillId="0" borderId="0" xfId="1" applyFont="1">
      <alignment vertical="center"/>
    </xf>
    <xf numFmtId="3" fontId="4" fillId="0" borderId="12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7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49" fontId="4" fillId="0" borderId="10" xfId="0" applyNumberFormat="1" applyFont="1" applyBorder="1" applyAlignment="1">
      <alignment vertical="center"/>
    </xf>
    <xf numFmtId="17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workbookViewId="0">
      <selection activeCell="A10" sqref="A10"/>
    </sheetView>
  </sheetViews>
  <sheetFormatPr defaultRowHeight="12" x14ac:dyDescent="0.15"/>
  <cols>
    <col min="1" max="1" width="35.875" style="1" bestFit="1" customWidth="1"/>
    <col min="2" max="3" width="15.875" style="1" customWidth="1"/>
    <col min="4" max="4" width="15.875" style="16" customWidth="1"/>
    <col min="5" max="16384" width="9" style="1"/>
  </cols>
  <sheetData>
    <row r="1" spans="1:4" ht="17.25" x14ac:dyDescent="0.15">
      <c r="A1" s="80"/>
    </row>
    <row r="2" spans="1:4" ht="14.25" x14ac:dyDescent="0.15">
      <c r="D2" s="82" t="s">
        <v>205</v>
      </c>
    </row>
    <row r="3" spans="1:4" ht="18.75" x14ac:dyDescent="0.15">
      <c r="A3" s="84" t="s">
        <v>0</v>
      </c>
      <c r="B3" s="84"/>
      <c r="C3" s="84"/>
      <c r="D3" s="84"/>
    </row>
    <row r="4" spans="1:4" ht="12" customHeight="1" x14ac:dyDescent="0.15">
      <c r="A4" s="85" t="s">
        <v>1</v>
      </c>
      <c r="B4" s="85"/>
      <c r="C4" s="85"/>
      <c r="D4" s="85"/>
    </row>
    <row r="5" spans="1:4" ht="17.25" customHeight="1" x14ac:dyDescent="0.15">
      <c r="A5" s="13"/>
      <c r="C5" s="8"/>
      <c r="D5" s="14" t="s">
        <v>3</v>
      </c>
    </row>
    <row r="6" spans="1:4" x14ac:dyDescent="0.15">
      <c r="A6" s="76" t="s">
        <v>4</v>
      </c>
      <c r="B6" s="43" t="s">
        <v>5</v>
      </c>
      <c r="C6" s="43" t="s">
        <v>6</v>
      </c>
      <c r="D6" s="44" t="s">
        <v>7</v>
      </c>
    </row>
    <row r="7" spans="1:4" x14ac:dyDescent="0.15">
      <c r="A7" s="9" t="s">
        <v>8</v>
      </c>
      <c r="B7" s="2"/>
      <c r="C7" s="2"/>
      <c r="D7" s="40"/>
    </row>
    <row r="8" spans="1:4" x14ac:dyDescent="0.15">
      <c r="A8" s="11" t="s">
        <v>9</v>
      </c>
      <c r="B8" s="3"/>
      <c r="C8" s="3"/>
      <c r="D8" s="41"/>
    </row>
    <row r="9" spans="1:4" x14ac:dyDescent="0.15">
      <c r="A9" s="11" t="s">
        <v>10</v>
      </c>
      <c r="B9" s="4">
        <v>61432553</v>
      </c>
      <c r="C9" s="4">
        <v>67959167</v>
      </c>
      <c r="D9" s="41">
        <f>B9-C9</f>
        <v>-6526614</v>
      </c>
    </row>
    <row r="10" spans="1:4" x14ac:dyDescent="0.15">
      <c r="A10" s="11" t="s">
        <v>11</v>
      </c>
      <c r="B10" s="4">
        <v>67578527</v>
      </c>
      <c r="C10" s="4">
        <v>55325471</v>
      </c>
      <c r="D10" s="41">
        <f t="shared" ref="D10:D11" si="0">B10-C10</f>
        <v>12253056</v>
      </c>
    </row>
    <row r="11" spans="1:4" x14ac:dyDescent="0.15">
      <c r="A11" s="11" t="s">
        <v>12</v>
      </c>
      <c r="B11" s="4">
        <v>7800</v>
      </c>
      <c r="C11" s="4">
        <v>1476811</v>
      </c>
      <c r="D11" s="41">
        <f t="shared" si="0"/>
        <v>-1469011</v>
      </c>
    </row>
    <row r="12" spans="1:4" x14ac:dyDescent="0.15">
      <c r="A12" s="11" t="s">
        <v>13</v>
      </c>
      <c r="B12" s="4">
        <v>1103843</v>
      </c>
      <c r="C12" s="4">
        <v>1014983</v>
      </c>
      <c r="D12" s="41">
        <f>B12-C12</f>
        <v>88860</v>
      </c>
    </row>
    <row r="13" spans="1:4" x14ac:dyDescent="0.15">
      <c r="A13" s="11" t="s">
        <v>195</v>
      </c>
      <c r="B13" s="4">
        <v>596559</v>
      </c>
      <c r="C13" s="4">
        <v>0</v>
      </c>
      <c r="D13" s="41">
        <f t="shared" ref="D13:D14" si="1">B13-C13</f>
        <v>596559</v>
      </c>
    </row>
    <row r="14" spans="1:4" x14ac:dyDescent="0.15">
      <c r="A14" s="11" t="s">
        <v>196</v>
      </c>
      <c r="B14" s="4">
        <v>349902</v>
      </c>
      <c r="C14" s="4">
        <v>0</v>
      </c>
      <c r="D14" s="41">
        <f t="shared" si="1"/>
        <v>349902</v>
      </c>
    </row>
    <row r="15" spans="1:4" x14ac:dyDescent="0.15">
      <c r="A15" s="11" t="s">
        <v>14</v>
      </c>
      <c r="B15" s="5">
        <f>SUM(B9:B14)</f>
        <v>131069184</v>
      </c>
      <c r="C15" s="5">
        <v>125776432</v>
      </c>
      <c r="D15" s="54">
        <f>B15-C15</f>
        <v>5292752</v>
      </c>
    </row>
    <row r="16" spans="1:4" x14ac:dyDescent="0.15">
      <c r="A16" s="11" t="s">
        <v>15</v>
      </c>
      <c r="B16" s="2"/>
      <c r="C16" s="2"/>
      <c r="D16" s="40"/>
    </row>
    <row r="17" spans="1:4" x14ac:dyDescent="0.15">
      <c r="A17" s="11" t="s">
        <v>16</v>
      </c>
      <c r="B17" s="3"/>
      <c r="C17" s="3"/>
      <c r="D17" s="41"/>
    </row>
    <row r="18" spans="1:4" x14ac:dyDescent="0.15">
      <c r="A18" s="11" t="s">
        <v>17</v>
      </c>
      <c r="B18" s="4">
        <v>1511380</v>
      </c>
      <c r="C18" s="4">
        <v>875760</v>
      </c>
      <c r="D18" s="41">
        <f>B18-C18</f>
        <v>635620</v>
      </c>
    </row>
    <row r="19" spans="1:4" x14ac:dyDescent="0.15">
      <c r="A19" s="11" t="s">
        <v>18</v>
      </c>
      <c r="B19" s="4">
        <v>31020254</v>
      </c>
      <c r="C19" s="4">
        <v>28934713</v>
      </c>
      <c r="D19" s="41">
        <f t="shared" ref="D19:D20" si="2">B19-C19</f>
        <v>2085541</v>
      </c>
    </row>
    <row r="20" spans="1:4" x14ac:dyDescent="0.15">
      <c r="A20" s="11" t="s">
        <v>204</v>
      </c>
      <c r="B20" s="4">
        <v>12450000</v>
      </c>
      <c r="C20" s="4">
        <v>12450000</v>
      </c>
      <c r="D20" s="41">
        <f t="shared" si="2"/>
        <v>0</v>
      </c>
    </row>
    <row r="21" spans="1:4" x14ac:dyDescent="0.15">
      <c r="A21" s="11" t="s">
        <v>19</v>
      </c>
      <c r="B21" s="5">
        <f>SUM(B18:B20)</f>
        <v>44981634</v>
      </c>
      <c r="C21" s="5">
        <v>42260473</v>
      </c>
      <c r="D21" s="54">
        <f>B21-C21</f>
        <v>2721161</v>
      </c>
    </row>
    <row r="22" spans="1:4" x14ac:dyDescent="0.15">
      <c r="A22" s="11" t="s">
        <v>20</v>
      </c>
      <c r="B22" s="2"/>
      <c r="C22" s="2"/>
      <c r="D22" s="40"/>
    </row>
    <row r="23" spans="1:4" x14ac:dyDescent="0.15">
      <c r="A23" s="11" t="s">
        <v>21</v>
      </c>
      <c r="B23" s="4">
        <v>201646213</v>
      </c>
      <c r="C23" s="4">
        <v>201646213</v>
      </c>
      <c r="D23" s="41">
        <f>B23-C23</f>
        <v>0</v>
      </c>
    </row>
    <row r="24" spans="1:4" x14ac:dyDescent="0.15">
      <c r="A24" s="11" t="s">
        <v>22</v>
      </c>
      <c r="B24" s="4">
        <v>308813515</v>
      </c>
      <c r="C24" s="4">
        <v>325066857</v>
      </c>
      <c r="D24" s="41">
        <f t="shared" ref="D24:D28" si="3">B24-C24</f>
        <v>-16253342</v>
      </c>
    </row>
    <row r="25" spans="1:4" x14ac:dyDescent="0.15">
      <c r="A25" s="11" t="s">
        <v>23</v>
      </c>
      <c r="B25" s="4">
        <v>5521086</v>
      </c>
      <c r="C25" s="4">
        <v>6627954</v>
      </c>
      <c r="D25" s="41">
        <f t="shared" si="3"/>
        <v>-1106868</v>
      </c>
    </row>
    <row r="26" spans="1:4" x14ac:dyDescent="0.15">
      <c r="A26" s="11" t="s">
        <v>24</v>
      </c>
      <c r="B26" s="4">
        <v>5444489</v>
      </c>
      <c r="C26" s="4">
        <v>8027541</v>
      </c>
      <c r="D26" s="41">
        <f t="shared" si="3"/>
        <v>-2583052</v>
      </c>
    </row>
    <row r="27" spans="1:4" x14ac:dyDescent="0.15">
      <c r="A27" s="11" t="s">
        <v>25</v>
      </c>
      <c r="B27" s="4">
        <v>327500</v>
      </c>
      <c r="C27" s="4">
        <v>655000</v>
      </c>
      <c r="D27" s="41">
        <f t="shared" si="3"/>
        <v>-327500</v>
      </c>
    </row>
    <row r="28" spans="1:4" x14ac:dyDescent="0.15">
      <c r="A28" s="11" t="s">
        <v>26</v>
      </c>
      <c r="B28" s="4">
        <v>1214824</v>
      </c>
      <c r="C28" s="4">
        <v>408100</v>
      </c>
      <c r="D28" s="41">
        <f t="shared" si="3"/>
        <v>806724</v>
      </c>
    </row>
    <row r="29" spans="1:4" x14ac:dyDescent="0.15">
      <c r="A29" s="11" t="s">
        <v>27</v>
      </c>
      <c r="B29" s="5">
        <f>SUM(B23:B28)</f>
        <v>522967627</v>
      </c>
      <c r="C29" s="5">
        <v>542431665</v>
      </c>
      <c r="D29" s="54">
        <f>B29-C29</f>
        <v>-19464038</v>
      </c>
    </row>
    <row r="30" spans="1:4" x14ac:dyDescent="0.15">
      <c r="A30" s="11" t="s">
        <v>28</v>
      </c>
      <c r="B30" s="5">
        <f>B21+B29</f>
        <v>567949261</v>
      </c>
      <c r="C30" s="5">
        <v>584692138</v>
      </c>
      <c r="D30" s="54">
        <f t="shared" ref="D30" si="4">B30-C30</f>
        <v>-16742877</v>
      </c>
    </row>
    <row r="31" spans="1:4" x14ac:dyDescent="0.15">
      <c r="A31" s="11" t="s">
        <v>29</v>
      </c>
      <c r="B31" s="5">
        <f>B15+B30</f>
        <v>699018445</v>
      </c>
      <c r="C31" s="5">
        <v>710468570</v>
      </c>
      <c r="D31" s="54">
        <f>B31-C31</f>
        <v>-11450125</v>
      </c>
    </row>
    <row r="32" spans="1:4" x14ac:dyDescent="0.15">
      <c r="A32" s="11" t="s">
        <v>30</v>
      </c>
      <c r="B32" s="2"/>
      <c r="C32" s="2"/>
      <c r="D32" s="40"/>
    </row>
    <row r="33" spans="1:4" x14ac:dyDescent="0.15">
      <c r="A33" s="11" t="s">
        <v>31</v>
      </c>
      <c r="B33" s="3"/>
      <c r="C33" s="3"/>
      <c r="D33" s="41"/>
    </row>
    <row r="34" spans="1:4" x14ac:dyDescent="0.15">
      <c r="A34" s="11" t="s">
        <v>32</v>
      </c>
      <c r="B34" s="4">
        <v>15566912</v>
      </c>
      <c r="C34" s="4">
        <v>38070027</v>
      </c>
      <c r="D34" s="41">
        <f>B34-C34</f>
        <v>-22503115</v>
      </c>
    </row>
    <row r="35" spans="1:4" x14ac:dyDescent="0.15">
      <c r="A35" s="11" t="s">
        <v>33</v>
      </c>
      <c r="B35" s="4">
        <v>1141545</v>
      </c>
      <c r="C35" s="4">
        <v>1826591</v>
      </c>
      <c r="D35" s="41">
        <f t="shared" ref="D35:D36" si="5">B35-C35</f>
        <v>-685046</v>
      </c>
    </row>
    <row r="36" spans="1:4" x14ac:dyDescent="0.15">
      <c r="A36" s="11" t="s">
        <v>34</v>
      </c>
      <c r="B36" s="4">
        <v>3809000</v>
      </c>
      <c r="C36" s="4">
        <v>2021600</v>
      </c>
      <c r="D36" s="41">
        <f t="shared" si="5"/>
        <v>1787400</v>
      </c>
    </row>
    <row r="37" spans="1:4" x14ac:dyDescent="0.15">
      <c r="A37" s="11" t="s">
        <v>35</v>
      </c>
      <c r="B37" s="5">
        <f>SUM(B34:B36)</f>
        <v>20517457</v>
      </c>
      <c r="C37" s="5">
        <v>41918218</v>
      </c>
      <c r="D37" s="54">
        <f>B37-C37</f>
        <v>-21400761</v>
      </c>
    </row>
    <row r="38" spans="1:4" x14ac:dyDescent="0.15">
      <c r="A38" s="11" t="s">
        <v>36</v>
      </c>
      <c r="B38" s="2"/>
      <c r="C38" s="2"/>
      <c r="D38" s="40"/>
    </row>
    <row r="39" spans="1:4" x14ac:dyDescent="0.15">
      <c r="A39" s="11" t="s">
        <v>37</v>
      </c>
      <c r="B39" s="4">
        <v>1511380</v>
      </c>
      <c r="C39" s="4">
        <v>875760</v>
      </c>
      <c r="D39" s="41">
        <f>B39-C39</f>
        <v>635620</v>
      </c>
    </row>
    <row r="40" spans="1:4" x14ac:dyDescent="0.15">
      <c r="A40" s="11" t="s">
        <v>38</v>
      </c>
      <c r="B40" s="5">
        <v>1511380</v>
      </c>
      <c r="C40" s="5">
        <v>875760</v>
      </c>
      <c r="D40" s="54">
        <f>B40-C40</f>
        <v>635620</v>
      </c>
    </row>
    <row r="41" spans="1:4" x14ac:dyDescent="0.15">
      <c r="A41" s="11" t="s">
        <v>39</v>
      </c>
      <c r="B41" s="5">
        <f>B37+B40</f>
        <v>22028837</v>
      </c>
      <c r="C41" s="5">
        <v>42793978</v>
      </c>
      <c r="D41" s="54">
        <f>B41-C41</f>
        <v>-20765141</v>
      </c>
    </row>
    <row r="42" spans="1:4" x14ac:dyDescent="0.15">
      <c r="A42" s="11" t="s">
        <v>40</v>
      </c>
      <c r="B42" s="2"/>
      <c r="C42" s="2"/>
      <c r="D42" s="40"/>
    </row>
    <row r="43" spans="1:4" x14ac:dyDescent="0.15">
      <c r="A43" s="11" t="s">
        <v>41</v>
      </c>
      <c r="B43" s="3"/>
      <c r="C43" s="3"/>
      <c r="D43" s="41"/>
    </row>
    <row r="44" spans="1:4" x14ac:dyDescent="0.15">
      <c r="A44" s="11" t="s">
        <v>42</v>
      </c>
      <c r="B44" s="4">
        <v>0</v>
      </c>
      <c r="C44" s="4">
        <v>0</v>
      </c>
      <c r="D44" s="42">
        <v>0</v>
      </c>
    </row>
    <row r="45" spans="1:4" x14ac:dyDescent="0.15">
      <c r="A45" s="11" t="s">
        <v>43</v>
      </c>
      <c r="B45" s="6">
        <v>676989608</v>
      </c>
      <c r="C45" s="6">
        <v>667674592</v>
      </c>
      <c r="D45" s="40">
        <v>9315488</v>
      </c>
    </row>
    <row r="46" spans="1:4" x14ac:dyDescent="0.15">
      <c r="A46" s="11" t="s">
        <v>44</v>
      </c>
      <c r="B46" s="78">
        <f>B21-B18</f>
        <v>43470254</v>
      </c>
      <c r="C46" s="78">
        <f>C21-C18</f>
        <v>41384713</v>
      </c>
      <c r="D46" s="78">
        <f>D21-D18</f>
        <v>2085541</v>
      </c>
    </row>
    <row r="47" spans="1:4" x14ac:dyDescent="0.15">
      <c r="A47" s="11" t="s">
        <v>45</v>
      </c>
      <c r="B47" s="5">
        <v>676989608</v>
      </c>
      <c r="C47" s="5">
        <v>667674592</v>
      </c>
      <c r="D47" s="54">
        <f>B47-C47</f>
        <v>9315016</v>
      </c>
    </row>
    <row r="48" spans="1:4" x14ac:dyDescent="0.15">
      <c r="A48" s="12" t="s">
        <v>46</v>
      </c>
      <c r="B48" s="5">
        <f>B41+B47</f>
        <v>699018445</v>
      </c>
      <c r="C48" s="5">
        <v>710468570</v>
      </c>
      <c r="D48" s="54">
        <f>B48-C48</f>
        <v>-11450125</v>
      </c>
    </row>
    <row r="49" spans="1:4" x14ac:dyDescent="0.15">
      <c r="A49" s="10" t="s">
        <v>47</v>
      </c>
      <c r="B49" s="7"/>
      <c r="C49" s="7"/>
      <c r="D49" s="15"/>
    </row>
    <row r="63" spans="1:4" ht="12" customHeight="1" x14ac:dyDescent="0.15">
      <c r="B63" s="79"/>
      <c r="C63" s="79"/>
      <c r="D63" s="79"/>
    </row>
    <row r="64" spans="1:4" ht="12" customHeight="1" x14ac:dyDescent="0.15">
      <c r="A64" s="79"/>
      <c r="B64" s="79"/>
      <c r="C64" s="79"/>
      <c r="D64" s="79"/>
    </row>
    <row r="65" spans="1:4" ht="12" customHeight="1" x14ac:dyDescent="0.15">
      <c r="A65" s="79"/>
      <c r="C65" s="79"/>
      <c r="D65" s="79"/>
    </row>
    <row r="66" spans="1:4" ht="18.75" x14ac:dyDescent="0.15">
      <c r="A66" s="79"/>
      <c r="B66" s="79"/>
      <c r="C66" s="79"/>
      <c r="D66" s="79"/>
    </row>
  </sheetData>
  <mergeCells count="2">
    <mergeCell ref="A3:D3"/>
    <mergeCell ref="A4:D4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A2" sqref="A2:D2"/>
    </sheetView>
  </sheetViews>
  <sheetFormatPr defaultRowHeight="11.25" x14ac:dyDescent="0.15"/>
  <cols>
    <col min="1" max="1" width="33.25" style="17" bestFit="1" customWidth="1"/>
    <col min="2" max="2" width="16.375" style="39" customWidth="1"/>
    <col min="3" max="3" width="16.375" style="17" customWidth="1"/>
    <col min="4" max="4" width="16.375" style="39" customWidth="1"/>
    <col min="5" max="16384" width="9" style="17"/>
  </cols>
  <sheetData>
    <row r="1" spans="1:6" ht="14.25" x14ac:dyDescent="0.15">
      <c r="D1" s="82" t="s">
        <v>205</v>
      </c>
    </row>
    <row r="2" spans="1:6" ht="18.75" x14ac:dyDescent="0.15">
      <c r="A2" s="84" t="s">
        <v>48</v>
      </c>
      <c r="B2" s="84"/>
      <c r="C2" s="84"/>
      <c r="D2" s="84"/>
    </row>
    <row r="3" spans="1:6" x14ac:dyDescent="0.15">
      <c r="A3" s="86" t="s">
        <v>49</v>
      </c>
      <c r="B3" s="86"/>
      <c r="C3" s="86"/>
      <c r="D3" s="86"/>
    </row>
    <row r="4" spans="1:6" x14ac:dyDescent="0.15">
      <c r="A4" s="18"/>
      <c r="C4" s="18"/>
      <c r="D4" s="33" t="s">
        <v>3</v>
      </c>
    </row>
    <row r="5" spans="1:6" x14ac:dyDescent="0.15">
      <c r="A5" s="77" t="s">
        <v>4</v>
      </c>
      <c r="B5" s="51" t="s">
        <v>5</v>
      </c>
      <c r="C5" s="55" t="s">
        <v>6</v>
      </c>
      <c r="D5" s="52" t="s">
        <v>7</v>
      </c>
    </row>
    <row r="6" spans="1:6" x14ac:dyDescent="0.15">
      <c r="A6" s="19" t="s">
        <v>50</v>
      </c>
      <c r="B6" s="34"/>
      <c r="C6" s="21"/>
      <c r="D6" s="45"/>
      <c r="E6" s="22"/>
      <c r="F6" s="23"/>
    </row>
    <row r="7" spans="1:6" x14ac:dyDescent="0.15">
      <c r="A7" s="24" t="s">
        <v>51</v>
      </c>
      <c r="B7" s="35"/>
      <c r="C7" s="25"/>
      <c r="D7" s="46"/>
      <c r="E7" s="22"/>
      <c r="F7" s="23"/>
    </row>
    <row r="8" spans="1:6" x14ac:dyDescent="0.15">
      <c r="A8" s="24" t="s">
        <v>52</v>
      </c>
      <c r="B8" s="35"/>
      <c r="C8" s="25"/>
      <c r="D8" s="46"/>
      <c r="E8" s="22"/>
      <c r="F8" s="23"/>
    </row>
    <row r="9" spans="1:6" x14ac:dyDescent="0.15">
      <c r="A9" s="48" t="s">
        <v>53</v>
      </c>
      <c r="B9" s="49">
        <v>6977</v>
      </c>
      <c r="C9" s="56">
        <v>9469</v>
      </c>
      <c r="D9" s="50">
        <v>-2492</v>
      </c>
      <c r="E9" s="26"/>
      <c r="F9" s="27"/>
    </row>
    <row r="10" spans="1:6" x14ac:dyDescent="0.15">
      <c r="A10" s="24" t="s">
        <v>54</v>
      </c>
      <c r="B10" s="35">
        <v>6977</v>
      </c>
      <c r="C10" s="25">
        <v>9469</v>
      </c>
      <c r="D10" s="46">
        <v>-2492</v>
      </c>
      <c r="E10" s="26"/>
      <c r="F10" s="27"/>
    </row>
    <row r="11" spans="1:6" x14ac:dyDescent="0.15">
      <c r="A11" s="48" t="s">
        <v>55</v>
      </c>
      <c r="B11" s="49">
        <v>294000</v>
      </c>
      <c r="C11" s="56">
        <v>278000</v>
      </c>
      <c r="D11" s="50">
        <v>16000</v>
      </c>
      <c r="E11" s="26"/>
      <c r="F11" s="27"/>
    </row>
    <row r="12" spans="1:6" x14ac:dyDescent="0.15">
      <c r="A12" s="24" t="s">
        <v>56</v>
      </c>
      <c r="B12" s="35">
        <v>294000</v>
      </c>
      <c r="C12" s="25">
        <v>278000</v>
      </c>
      <c r="D12" s="46">
        <v>16000</v>
      </c>
      <c r="E12" s="26"/>
      <c r="F12" s="27"/>
    </row>
    <row r="13" spans="1:6" x14ac:dyDescent="0.15">
      <c r="A13" s="48" t="s">
        <v>57</v>
      </c>
      <c r="B13" s="49">
        <v>280990398</v>
      </c>
      <c r="C13" s="56">
        <v>262333032</v>
      </c>
      <c r="D13" s="50">
        <v>18657366</v>
      </c>
      <c r="E13" s="26"/>
      <c r="F13" s="27"/>
    </row>
    <row r="14" spans="1:6" x14ac:dyDescent="0.15">
      <c r="A14" s="24" t="s">
        <v>190</v>
      </c>
      <c r="B14" s="35">
        <v>253634991</v>
      </c>
      <c r="C14" s="25">
        <v>247556825</v>
      </c>
      <c r="D14" s="46">
        <v>6078166</v>
      </c>
      <c r="E14" s="26"/>
      <c r="F14" s="27"/>
    </row>
    <row r="15" spans="1:6" x14ac:dyDescent="0.15">
      <c r="A15" s="24" t="s">
        <v>58</v>
      </c>
      <c r="B15" s="35">
        <v>24249697</v>
      </c>
      <c r="C15" s="25">
        <v>14207637</v>
      </c>
      <c r="D15" s="46">
        <v>10042060</v>
      </c>
      <c r="E15" s="26"/>
      <c r="F15" s="27"/>
    </row>
    <row r="16" spans="1:6" x14ac:dyDescent="0.15">
      <c r="A16" s="24" t="s">
        <v>59</v>
      </c>
      <c r="B16" s="35">
        <v>2580900</v>
      </c>
      <c r="C16" s="25">
        <v>0</v>
      </c>
      <c r="D16" s="46">
        <v>2580900</v>
      </c>
      <c r="E16" s="26"/>
      <c r="F16" s="27"/>
    </row>
    <row r="17" spans="1:6" x14ac:dyDescent="0.15">
      <c r="A17" s="24" t="s">
        <v>60</v>
      </c>
      <c r="B17" s="35">
        <v>147000</v>
      </c>
      <c r="C17" s="25">
        <v>168000</v>
      </c>
      <c r="D17" s="46">
        <v>-21000</v>
      </c>
      <c r="E17" s="26"/>
      <c r="F17" s="27"/>
    </row>
    <row r="18" spans="1:6" x14ac:dyDescent="0.15">
      <c r="A18" s="24" t="s">
        <v>61</v>
      </c>
      <c r="B18" s="35">
        <v>45500</v>
      </c>
      <c r="C18" s="25">
        <v>0</v>
      </c>
      <c r="D18" s="46">
        <v>45500</v>
      </c>
      <c r="E18" s="26"/>
      <c r="F18" s="27"/>
    </row>
    <row r="19" spans="1:6" x14ac:dyDescent="0.15">
      <c r="A19" s="24" t="s">
        <v>62</v>
      </c>
      <c r="B19" s="35">
        <v>332310</v>
      </c>
      <c r="C19" s="25">
        <v>400570</v>
      </c>
      <c r="D19" s="46">
        <v>-68260</v>
      </c>
      <c r="E19" s="26"/>
      <c r="F19" s="27"/>
    </row>
    <row r="20" spans="1:6" x14ac:dyDescent="0.15">
      <c r="A20" s="48" t="s">
        <v>63</v>
      </c>
      <c r="B20" s="49">
        <v>0</v>
      </c>
      <c r="C20" s="56">
        <v>9000000</v>
      </c>
      <c r="D20" s="50">
        <v>-9000000</v>
      </c>
      <c r="E20" s="26"/>
      <c r="F20" s="27"/>
    </row>
    <row r="21" spans="1:6" x14ac:dyDescent="0.15">
      <c r="A21" s="24" t="s">
        <v>64</v>
      </c>
      <c r="B21" s="35">
        <v>0</v>
      </c>
      <c r="C21" s="25">
        <v>9000000</v>
      </c>
      <c r="D21" s="46">
        <v>-9000000</v>
      </c>
      <c r="E21" s="26"/>
      <c r="F21" s="27"/>
    </row>
    <row r="22" spans="1:6" x14ac:dyDescent="0.15">
      <c r="A22" s="48" t="s">
        <v>65</v>
      </c>
      <c r="B22" s="49">
        <v>39007</v>
      </c>
      <c r="C22" s="56">
        <v>59762</v>
      </c>
      <c r="D22" s="50">
        <v>-20755</v>
      </c>
      <c r="E22" s="26"/>
      <c r="F22" s="27"/>
    </row>
    <row r="23" spans="1:6" x14ac:dyDescent="0.15">
      <c r="A23" s="24" t="s">
        <v>66</v>
      </c>
      <c r="B23" s="35">
        <v>39007</v>
      </c>
      <c r="C23" s="25">
        <v>44294</v>
      </c>
      <c r="D23" s="46">
        <v>-5287</v>
      </c>
      <c r="E23" s="26"/>
      <c r="F23" s="27"/>
    </row>
    <row r="24" spans="1:6" x14ac:dyDescent="0.15">
      <c r="A24" s="24" t="s">
        <v>67</v>
      </c>
      <c r="B24" s="36">
        <v>0</v>
      </c>
      <c r="C24" s="28">
        <v>15468</v>
      </c>
      <c r="D24" s="47">
        <v>-15468</v>
      </c>
      <c r="E24" s="26"/>
      <c r="F24" s="27"/>
    </row>
    <row r="25" spans="1:6" x14ac:dyDescent="0.15">
      <c r="A25" s="24" t="s">
        <v>68</v>
      </c>
      <c r="B25" s="37">
        <v>281330382</v>
      </c>
      <c r="C25" s="29">
        <v>271680263</v>
      </c>
      <c r="D25" s="53">
        <v>9650119</v>
      </c>
      <c r="E25" s="22"/>
      <c r="F25" s="23"/>
    </row>
    <row r="26" spans="1:6" x14ac:dyDescent="0.15">
      <c r="A26" s="24" t="s">
        <v>69</v>
      </c>
      <c r="B26" s="34"/>
      <c r="C26" s="30"/>
      <c r="D26" s="45"/>
      <c r="E26" s="22"/>
      <c r="F26" s="23"/>
    </row>
    <row r="27" spans="1:6" x14ac:dyDescent="0.15">
      <c r="A27" s="48" t="s">
        <v>70</v>
      </c>
      <c r="B27" s="49">
        <f>SUM(B28:B48)</f>
        <v>245330549</v>
      </c>
      <c r="C27" s="56">
        <v>262930722</v>
      </c>
      <c r="D27" s="50">
        <f t="shared" ref="D27:D73" si="0">B27-C27</f>
        <v>-17600173</v>
      </c>
      <c r="E27" s="26"/>
      <c r="F27" s="27"/>
    </row>
    <row r="28" spans="1:6" x14ac:dyDescent="0.15">
      <c r="A28" s="24" t="s">
        <v>71</v>
      </c>
      <c r="B28" s="35">
        <v>15456979</v>
      </c>
      <c r="C28" s="25">
        <v>17946152</v>
      </c>
      <c r="D28" s="46">
        <f t="shared" si="0"/>
        <v>-2489173</v>
      </c>
      <c r="E28" s="26"/>
      <c r="F28" s="27"/>
    </row>
    <row r="29" spans="1:6" x14ac:dyDescent="0.15">
      <c r="A29" s="24" t="s">
        <v>72</v>
      </c>
      <c r="B29" s="35">
        <v>22824166</v>
      </c>
      <c r="C29" s="25">
        <v>21685856</v>
      </c>
      <c r="D29" s="46">
        <f t="shared" si="0"/>
        <v>1138310</v>
      </c>
      <c r="E29" s="26"/>
      <c r="F29" s="27"/>
    </row>
    <row r="30" spans="1:6" x14ac:dyDescent="0.15">
      <c r="A30" s="24" t="s">
        <v>73</v>
      </c>
      <c r="B30" s="35">
        <v>635620</v>
      </c>
      <c r="C30" s="25">
        <v>5300684</v>
      </c>
      <c r="D30" s="46">
        <f t="shared" si="0"/>
        <v>-4665064</v>
      </c>
      <c r="E30" s="26"/>
      <c r="F30" s="27"/>
    </row>
    <row r="31" spans="1:6" x14ac:dyDescent="0.15">
      <c r="A31" s="24" t="s">
        <v>74</v>
      </c>
      <c r="B31" s="35">
        <v>6359096</v>
      </c>
      <c r="C31" s="25">
        <v>6639439</v>
      </c>
      <c r="D31" s="46">
        <f t="shared" si="0"/>
        <v>-280343</v>
      </c>
      <c r="E31" s="26"/>
      <c r="F31" s="27"/>
    </row>
    <row r="32" spans="1:6" x14ac:dyDescent="0.15">
      <c r="A32" s="24" t="s">
        <v>187</v>
      </c>
      <c r="B32" s="35">
        <v>1404340</v>
      </c>
      <c r="C32" s="25">
        <v>1510310</v>
      </c>
      <c r="D32" s="46">
        <f t="shared" si="0"/>
        <v>-105970</v>
      </c>
      <c r="E32" s="26"/>
      <c r="F32" s="27"/>
    </row>
    <row r="33" spans="1:6" x14ac:dyDescent="0.15">
      <c r="A33" s="24" t="s">
        <v>75</v>
      </c>
      <c r="B33" s="35">
        <v>3115378</v>
      </c>
      <c r="C33" s="25">
        <v>3095523</v>
      </c>
      <c r="D33" s="46">
        <f t="shared" si="0"/>
        <v>19855</v>
      </c>
      <c r="E33" s="26"/>
      <c r="F33" s="27"/>
    </row>
    <row r="34" spans="1:6" x14ac:dyDescent="0.15">
      <c r="A34" s="24" t="s">
        <v>76</v>
      </c>
      <c r="B34" s="35">
        <v>20773742</v>
      </c>
      <c r="C34" s="25">
        <v>25056468</v>
      </c>
      <c r="D34" s="46">
        <f t="shared" si="0"/>
        <v>-4282726</v>
      </c>
      <c r="E34" s="26"/>
      <c r="F34" s="27"/>
    </row>
    <row r="35" spans="1:6" x14ac:dyDescent="0.15">
      <c r="A35" s="24" t="s">
        <v>77</v>
      </c>
      <c r="B35" s="35">
        <v>956774</v>
      </c>
      <c r="C35" s="25">
        <v>3075678</v>
      </c>
      <c r="D35" s="46">
        <f t="shared" si="0"/>
        <v>-2118904</v>
      </c>
      <c r="E35" s="26"/>
      <c r="F35" s="27"/>
    </row>
    <row r="36" spans="1:6" x14ac:dyDescent="0.15">
      <c r="A36" s="24" t="s">
        <v>78</v>
      </c>
      <c r="B36" s="35">
        <v>539012</v>
      </c>
      <c r="C36" s="25">
        <v>1117548</v>
      </c>
      <c r="D36" s="46">
        <f t="shared" si="0"/>
        <v>-578536</v>
      </c>
      <c r="E36" s="26"/>
      <c r="F36" s="27"/>
    </row>
    <row r="37" spans="1:6" x14ac:dyDescent="0.15">
      <c r="A37" s="24" t="s">
        <v>79</v>
      </c>
      <c r="B37" s="35">
        <v>581850</v>
      </c>
      <c r="C37" s="25">
        <v>1384950</v>
      </c>
      <c r="D37" s="46">
        <f t="shared" si="0"/>
        <v>-803100</v>
      </c>
      <c r="E37" s="26"/>
      <c r="F37" s="27"/>
    </row>
    <row r="38" spans="1:6" x14ac:dyDescent="0.15">
      <c r="A38" s="24" t="s">
        <v>80</v>
      </c>
      <c r="B38" s="35">
        <v>2412640</v>
      </c>
      <c r="C38" s="25">
        <v>2245465</v>
      </c>
      <c r="D38" s="46">
        <f t="shared" si="0"/>
        <v>167175</v>
      </c>
      <c r="E38" s="26"/>
      <c r="F38" s="27"/>
    </row>
    <row r="39" spans="1:6" x14ac:dyDescent="0.15">
      <c r="A39" s="24" t="s">
        <v>81</v>
      </c>
      <c r="B39" s="35">
        <v>56027</v>
      </c>
      <c r="C39" s="25">
        <v>53054</v>
      </c>
      <c r="D39" s="46">
        <f t="shared" si="0"/>
        <v>2973</v>
      </c>
      <c r="E39" s="26"/>
      <c r="F39" s="27"/>
    </row>
    <row r="40" spans="1:6" x14ac:dyDescent="0.15">
      <c r="A40" s="24" t="s">
        <v>82</v>
      </c>
      <c r="B40" s="35">
        <v>2136576</v>
      </c>
      <c r="C40" s="25">
        <v>2336481</v>
      </c>
      <c r="D40" s="46">
        <f t="shared" si="0"/>
        <v>-199905</v>
      </c>
      <c r="E40" s="26"/>
      <c r="F40" s="27"/>
    </row>
    <row r="41" spans="1:6" x14ac:dyDescent="0.15">
      <c r="A41" s="24" t="s">
        <v>83</v>
      </c>
      <c r="B41" s="35">
        <v>0</v>
      </c>
      <c r="C41" s="25">
        <v>14960</v>
      </c>
      <c r="D41" s="46">
        <f t="shared" si="0"/>
        <v>-14960</v>
      </c>
      <c r="E41" s="26"/>
      <c r="F41" s="27"/>
    </row>
    <row r="42" spans="1:6" x14ac:dyDescent="0.15">
      <c r="A42" s="24" t="s">
        <v>84</v>
      </c>
      <c r="B42" s="35">
        <v>1641000</v>
      </c>
      <c r="C42" s="25">
        <v>1741510</v>
      </c>
      <c r="D42" s="46">
        <f t="shared" si="0"/>
        <v>-100510</v>
      </c>
      <c r="E42" s="26"/>
      <c r="F42" s="27"/>
    </row>
    <row r="43" spans="1:6" x14ac:dyDescent="0.15">
      <c r="A43" s="24" t="s">
        <v>186</v>
      </c>
      <c r="B43" s="35">
        <v>129415707</v>
      </c>
      <c r="C43" s="25">
        <v>124890727</v>
      </c>
      <c r="D43" s="46">
        <f t="shared" si="0"/>
        <v>4524980</v>
      </c>
      <c r="E43" s="26"/>
      <c r="F43" s="27"/>
    </row>
    <row r="44" spans="1:6" x14ac:dyDescent="0.15">
      <c r="A44" s="24" t="s">
        <v>86</v>
      </c>
      <c r="B44" s="35">
        <v>4461395</v>
      </c>
      <c r="C44" s="25">
        <v>4661231</v>
      </c>
      <c r="D44" s="46">
        <f t="shared" si="0"/>
        <v>-199836</v>
      </c>
      <c r="E44" s="26"/>
      <c r="F44" s="27"/>
    </row>
    <row r="45" spans="1:6" x14ac:dyDescent="0.15">
      <c r="A45" s="24" t="s">
        <v>87</v>
      </c>
      <c r="B45" s="35">
        <v>3260020</v>
      </c>
      <c r="C45" s="25">
        <v>3066411</v>
      </c>
      <c r="D45" s="46">
        <f t="shared" si="0"/>
        <v>193609</v>
      </c>
      <c r="E45" s="26"/>
      <c r="F45" s="27"/>
    </row>
    <row r="46" spans="1:6" x14ac:dyDescent="0.15">
      <c r="A46" s="24" t="s">
        <v>85</v>
      </c>
      <c r="B46" s="35">
        <v>12129401</v>
      </c>
      <c r="C46" s="25">
        <v>14369675</v>
      </c>
      <c r="D46" s="46">
        <f>B46-C46</f>
        <v>-2240274</v>
      </c>
      <c r="E46" s="26"/>
      <c r="F46" s="27"/>
    </row>
    <row r="47" spans="1:6" x14ac:dyDescent="0.15">
      <c r="A47" s="24" t="s">
        <v>88</v>
      </c>
      <c r="B47" s="35">
        <v>17157129</v>
      </c>
      <c r="C47" s="25">
        <v>22666212</v>
      </c>
      <c r="D47" s="46">
        <f t="shared" si="0"/>
        <v>-5509083</v>
      </c>
      <c r="E47" s="26"/>
      <c r="F47" s="27"/>
    </row>
    <row r="48" spans="1:6" x14ac:dyDescent="0.15">
      <c r="A48" s="24" t="s">
        <v>89</v>
      </c>
      <c r="B48" s="35">
        <v>13697</v>
      </c>
      <c r="C48" s="25">
        <v>72388</v>
      </c>
      <c r="D48" s="46">
        <f t="shared" si="0"/>
        <v>-58691</v>
      </c>
      <c r="E48" s="26"/>
      <c r="F48" s="27"/>
    </row>
    <row r="49" spans="1:6" x14ac:dyDescent="0.15">
      <c r="A49" s="48" t="s">
        <v>90</v>
      </c>
      <c r="B49" s="49">
        <f>SUM(B50:B69)</f>
        <v>28064694</v>
      </c>
      <c r="C49" s="56">
        <v>28040176</v>
      </c>
      <c r="D49" s="50">
        <f t="shared" si="0"/>
        <v>24518</v>
      </c>
      <c r="E49" s="26"/>
      <c r="F49" s="27"/>
    </row>
    <row r="50" spans="1:6" x14ac:dyDescent="0.15">
      <c r="A50" s="24" t="s">
        <v>71</v>
      </c>
      <c r="B50" s="35">
        <v>3734605</v>
      </c>
      <c r="C50" s="25">
        <v>3697536</v>
      </c>
      <c r="D50" s="46">
        <f t="shared" si="0"/>
        <v>37069</v>
      </c>
      <c r="E50" s="26"/>
      <c r="F50" s="27"/>
    </row>
    <row r="51" spans="1:6" x14ac:dyDescent="0.15">
      <c r="A51" s="24" t="s">
        <v>72</v>
      </c>
      <c r="B51" s="35">
        <v>2479700</v>
      </c>
      <c r="C51" s="25">
        <v>2188300</v>
      </c>
      <c r="D51" s="46">
        <f t="shared" si="0"/>
        <v>291400</v>
      </c>
      <c r="E51" s="26"/>
      <c r="F51" s="27"/>
    </row>
    <row r="52" spans="1:6" x14ac:dyDescent="0.15">
      <c r="A52" s="24" t="s">
        <v>74</v>
      </c>
      <c r="B52" s="35">
        <v>515700</v>
      </c>
      <c r="C52" s="25">
        <v>1323267</v>
      </c>
      <c r="D52" s="46">
        <f t="shared" si="0"/>
        <v>-807567</v>
      </c>
      <c r="E52" s="26"/>
      <c r="F52" s="27"/>
    </row>
    <row r="53" spans="1:6" x14ac:dyDescent="0.15">
      <c r="A53" s="24" t="s">
        <v>91</v>
      </c>
      <c r="B53" s="35">
        <v>435065</v>
      </c>
      <c r="C53" s="25">
        <v>451511</v>
      </c>
      <c r="D53" s="46">
        <f t="shared" si="0"/>
        <v>-16446</v>
      </c>
      <c r="E53" s="26"/>
      <c r="F53" s="27"/>
    </row>
    <row r="54" spans="1:6" x14ac:dyDescent="0.15">
      <c r="A54" s="24" t="s">
        <v>187</v>
      </c>
      <c r="B54" s="35">
        <v>3816980</v>
      </c>
      <c r="C54" s="25">
        <v>3420970</v>
      </c>
      <c r="D54" s="46">
        <f t="shared" si="0"/>
        <v>396010</v>
      </c>
      <c r="E54" s="26"/>
      <c r="F54" s="27"/>
    </row>
    <row r="55" spans="1:6" x14ac:dyDescent="0.15">
      <c r="A55" s="24" t="s">
        <v>75</v>
      </c>
      <c r="B55" s="35">
        <v>149302</v>
      </c>
      <c r="C55" s="25">
        <v>84450</v>
      </c>
      <c r="D55" s="46">
        <f t="shared" si="0"/>
        <v>64852</v>
      </c>
      <c r="E55" s="26"/>
      <c r="F55" s="27"/>
    </row>
    <row r="56" spans="1:6" x14ac:dyDescent="0.15">
      <c r="A56" s="24" t="s">
        <v>77</v>
      </c>
      <c r="B56" s="35">
        <v>0</v>
      </c>
      <c r="C56" s="25">
        <v>296397</v>
      </c>
      <c r="D56" s="46">
        <f t="shared" si="0"/>
        <v>-296397</v>
      </c>
      <c r="E56" s="26"/>
      <c r="F56" s="27"/>
    </row>
    <row r="57" spans="1:6" x14ac:dyDescent="0.15">
      <c r="A57" s="24" t="s">
        <v>78</v>
      </c>
      <c r="B57" s="35">
        <v>191848</v>
      </c>
      <c r="C57" s="25">
        <v>127535</v>
      </c>
      <c r="D57" s="46">
        <f t="shared" si="0"/>
        <v>64313</v>
      </c>
      <c r="E57" s="26"/>
      <c r="F57" s="27"/>
    </row>
    <row r="58" spans="1:6" x14ac:dyDescent="0.15">
      <c r="A58" s="24" t="s">
        <v>80</v>
      </c>
      <c r="B58" s="35">
        <v>10088556</v>
      </c>
      <c r="C58" s="25">
        <v>10148033</v>
      </c>
      <c r="D58" s="46">
        <f t="shared" si="0"/>
        <v>-59477</v>
      </c>
      <c r="E58" s="26"/>
      <c r="F58" s="27"/>
    </row>
    <row r="59" spans="1:6" x14ac:dyDescent="0.15">
      <c r="A59" s="24" t="s">
        <v>82</v>
      </c>
      <c r="B59" s="35">
        <v>155600</v>
      </c>
      <c r="C59" s="25">
        <v>0</v>
      </c>
      <c r="D59" s="46">
        <f t="shared" si="0"/>
        <v>155600</v>
      </c>
      <c r="E59" s="26"/>
      <c r="F59" s="27"/>
    </row>
    <row r="60" spans="1:6" x14ac:dyDescent="0.15">
      <c r="A60" s="24" t="s">
        <v>83</v>
      </c>
      <c r="B60" s="35">
        <v>52500</v>
      </c>
      <c r="C60" s="25">
        <v>7980</v>
      </c>
      <c r="D60" s="46">
        <f t="shared" si="0"/>
        <v>44520</v>
      </c>
      <c r="E60" s="26"/>
      <c r="F60" s="27"/>
    </row>
    <row r="61" spans="1:6" x14ac:dyDescent="0.15">
      <c r="A61" s="24" t="s">
        <v>84</v>
      </c>
      <c r="B61" s="35">
        <v>173470</v>
      </c>
      <c r="C61" s="25">
        <v>0</v>
      </c>
      <c r="D61" s="46">
        <f t="shared" si="0"/>
        <v>173470</v>
      </c>
      <c r="E61" s="26"/>
      <c r="F61" s="27"/>
    </row>
    <row r="62" spans="1:6" x14ac:dyDescent="0.15">
      <c r="A62" s="24" t="s">
        <v>186</v>
      </c>
      <c r="B62" s="35">
        <v>1747000</v>
      </c>
      <c r="C62" s="25">
        <v>959000</v>
      </c>
      <c r="D62" s="46">
        <f t="shared" si="0"/>
        <v>788000</v>
      </c>
      <c r="E62" s="26"/>
      <c r="F62" s="27"/>
    </row>
    <row r="63" spans="1:6" x14ac:dyDescent="0.15">
      <c r="A63" s="24" t="s">
        <v>92</v>
      </c>
      <c r="B63" s="35">
        <v>196061</v>
      </c>
      <c r="C63" s="25">
        <v>179468</v>
      </c>
      <c r="D63" s="46">
        <f t="shared" si="0"/>
        <v>16593</v>
      </c>
      <c r="E63" s="26"/>
      <c r="F63" s="27"/>
    </row>
    <row r="64" spans="1:6" x14ac:dyDescent="0.15">
      <c r="A64" s="24" t="s">
        <v>93</v>
      </c>
      <c r="B64" s="35">
        <v>0</v>
      </c>
      <c r="C64" s="25">
        <v>867000</v>
      </c>
      <c r="D64" s="46">
        <f t="shared" si="0"/>
        <v>-867000</v>
      </c>
      <c r="E64" s="26"/>
      <c r="F64" s="27"/>
    </row>
    <row r="65" spans="1:6" x14ac:dyDescent="0.15">
      <c r="A65" s="24" t="s">
        <v>95</v>
      </c>
      <c r="B65" s="35">
        <v>1500000</v>
      </c>
      <c r="C65" s="25">
        <v>1500000</v>
      </c>
      <c r="D65" s="46">
        <f>B65-C65</f>
        <v>0</v>
      </c>
      <c r="E65" s="26"/>
      <c r="F65" s="27"/>
    </row>
    <row r="66" spans="1:6" x14ac:dyDescent="0.15">
      <c r="A66" s="24" t="s">
        <v>94</v>
      </c>
      <c r="B66" s="35">
        <v>823811</v>
      </c>
      <c r="C66" s="25">
        <v>111000</v>
      </c>
      <c r="D66" s="46">
        <f t="shared" si="0"/>
        <v>712811</v>
      </c>
      <c r="E66" s="26"/>
      <c r="F66" s="27"/>
    </row>
    <row r="67" spans="1:6" x14ac:dyDescent="0.15">
      <c r="A67" s="24" t="s">
        <v>96</v>
      </c>
      <c r="B67" s="35">
        <v>1469110</v>
      </c>
      <c r="C67" s="25">
        <v>2216188</v>
      </c>
      <c r="D67" s="46">
        <f>B67-C67</f>
        <v>-747078</v>
      </c>
      <c r="E67" s="26"/>
      <c r="F67" s="27"/>
    </row>
    <row r="68" spans="1:6" x14ac:dyDescent="0.15">
      <c r="A68" s="24" t="s">
        <v>191</v>
      </c>
      <c r="B68" s="35">
        <v>342940</v>
      </c>
      <c r="C68" s="25">
        <v>252940</v>
      </c>
      <c r="D68" s="46">
        <f>B68-C68</f>
        <v>90000</v>
      </c>
      <c r="E68" s="26"/>
      <c r="F68" s="27"/>
    </row>
    <row r="69" spans="1:6" x14ac:dyDescent="0.15">
      <c r="A69" s="24" t="s">
        <v>89</v>
      </c>
      <c r="B69" s="36">
        <v>192446</v>
      </c>
      <c r="C69" s="28">
        <v>208601</v>
      </c>
      <c r="D69" s="46">
        <f t="shared" si="0"/>
        <v>-16155</v>
      </c>
      <c r="E69" s="22"/>
      <c r="F69" s="23"/>
    </row>
    <row r="70" spans="1:6" x14ac:dyDescent="0.15">
      <c r="A70" s="31" t="s">
        <v>97</v>
      </c>
      <c r="B70" s="37">
        <f>B27+B49</f>
        <v>273395243</v>
      </c>
      <c r="C70" s="37">
        <v>290970898</v>
      </c>
      <c r="D70" s="53">
        <f t="shared" si="0"/>
        <v>-17575655</v>
      </c>
      <c r="E70" s="22"/>
      <c r="F70" s="23"/>
    </row>
    <row r="71" spans="1:6" x14ac:dyDescent="0.15">
      <c r="A71" s="81" t="s">
        <v>98</v>
      </c>
      <c r="B71" s="36">
        <f>B25-B70</f>
        <v>7935139</v>
      </c>
      <c r="C71" s="36">
        <v>-19290635</v>
      </c>
      <c r="D71" s="47">
        <f t="shared" si="0"/>
        <v>27225774</v>
      </c>
      <c r="E71" s="22"/>
      <c r="F71" s="23"/>
    </row>
    <row r="72" spans="1:6" x14ac:dyDescent="0.15">
      <c r="A72" s="24" t="s">
        <v>99</v>
      </c>
      <c r="B72" s="36">
        <v>0</v>
      </c>
      <c r="C72" s="36">
        <v>0</v>
      </c>
      <c r="D72" s="47">
        <f t="shared" si="0"/>
        <v>0</v>
      </c>
      <c r="E72" s="22"/>
      <c r="F72" s="23"/>
    </row>
    <row r="73" spans="1:6" x14ac:dyDescent="0.15">
      <c r="A73" s="24" t="s">
        <v>100</v>
      </c>
      <c r="B73" s="37">
        <f>B71</f>
        <v>7935139</v>
      </c>
      <c r="C73" s="37">
        <v>-19290635</v>
      </c>
      <c r="D73" s="53">
        <f t="shared" si="0"/>
        <v>27225774</v>
      </c>
      <c r="E73" s="22"/>
      <c r="F73" s="23"/>
    </row>
    <row r="74" spans="1:6" x14ac:dyDescent="0.15">
      <c r="A74" s="24" t="s">
        <v>101</v>
      </c>
      <c r="B74" s="34"/>
      <c r="C74" s="34"/>
      <c r="D74" s="45"/>
      <c r="E74" s="22"/>
      <c r="F74" s="23"/>
    </row>
    <row r="75" spans="1:6" x14ac:dyDescent="0.15">
      <c r="A75" s="24" t="s">
        <v>102</v>
      </c>
      <c r="B75" s="36"/>
      <c r="C75" s="36"/>
      <c r="D75" s="47"/>
      <c r="E75" s="22"/>
      <c r="F75" s="23"/>
    </row>
    <row r="76" spans="1:6" x14ac:dyDescent="0.15">
      <c r="A76" s="24" t="s">
        <v>103</v>
      </c>
      <c r="B76" s="37">
        <v>0</v>
      </c>
      <c r="C76" s="37">
        <v>0</v>
      </c>
      <c r="D76" s="53">
        <v>0</v>
      </c>
      <c r="E76" s="22"/>
      <c r="F76" s="23"/>
    </row>
    <row r="77" spans="1:6" x14ac:dyDescent="0.15">
      <c r="A77" s="24" t="s">
        <v>104</v>
      </c>
      <c r="B77" s="34"/>
      <c r="C77" s="34"/>
      <c r="D77" s="45"/>
      <c r="E77" s="26"/>
      <c r="F77" s="27"/>
    </row>
    <row r="78" spans="1:6" x14ac:dyDescent="0.15">
      <c r="A78" s="24" t="s">
        <v>105</v>
      </c>
      <c r="B78" s="35">
        <v>31291</v>
      </c>
      <c r="C78" s="35">
        <v>0</v>
      </c>
      <c r="D78" s="46">
        <v>31291</v>
      </c>
      <c r="E78" s="26"/>
      <c r="F78" s="27"/>
    </row>
    <row r="79" spans="1:6" x14ac:dyDescent="0.15">
      <c r="A79" s="24" t="s">
        <v>106</v>
      </c>
      <c r="B79" s="36">
        <v>31291</v>
      </c>
      <c r="C79" s="36">
        <v>0</v>
      </c>
      <c r="D79" s="47">
        <v>31291</v>
      </c>
      <c r="E79" s="22"/>
      <c r="F79" s="23"/>
    </row>
    <row r="80" spans="1:6" x14ac:dyDescent="0.15">
      <c r="A80" s="24" t="s">
        <v>107</v>
      </c>
      <c r="B80" s="37">
        <v>31291</v>
      </c>
      <c r="C80" s="37">
        <v>0</v>
      </c>
      <c r="D80" s="53">
        <f t="shared" ref="D80:D85" si="1">B80-C80</f>
        <v>31291</v>
      </c>
      <c r="E80" s="22"/>
      <c r="F80" s="23"/>
    </row>
    <row r="81" spans="1:6" x14ac:dyDescent="0.15">
      <c r="A81" s="24" t="s">
        <v>108</v>
      </c>
      <c r="B81" s="37">
        <v>-31291</v>
      </c>
      <c r="C81" s="37">
        <v>0</v>
      </c>
      <c r="D81" s="53">
        <f t="shared" si="1"/>
        <v>-31291</v>
      </c>
      <c r="E81" s="26"/>
      <c r="F81" s="27"/>
    </row>
    <row r="82" spans="1:6" x14ac:dyDescent="0.15">
      <c r="A82" s="24" t="s">
        <v>109</v>
      </c>
      <c r="B82" s="37">
        <v>1411168</v>
      </c>
      <c r="C82" s="37">
        <v>1233345</v>
      </c>
      <c r="D82" s="53">
        <f t="shared" si="1"/>
        <v>177823</v>
      </c>
      <c r="E82" s="22"/>
      <c r="F82" s="23"/>
    </row>
    <row r="83" spans="1:6" x14ac:dyDescent="0.15">
      <c r="A83" s="24" t="s">
        <v>110</v>
      </c>
      <c r="B83" s="37">
        <f>B73+B81+B82</f>
        <v>9315016</v>
      </c>
      <c r="C83" s="37">
        <v>-18057290</v>
      </c>
      <c r="D83" s="53">
        <f t="shared" si="1"/>
        <v>27372306</v>
      </c>
      <c r="E83" s="22"/>
      <c r="F83" s="23"/>
    </row>
    <row r="84" spans="1:6" x14ac:dyDescent="0.15">
      <c r="A84" s="24" t="s">
        <v>111</v>
      </c>
      <c r="B84" s="37">
        <v>667674592</v>
      </c>
      <c r="C84" s="37">
        <v>685731882</v>
      </c>
      <c r="D84" s="53">
        <f t="shared" si="1"/>
        <v>-18057290</v>
      </c>
      <c r="E84" s="22"/>
      <c r="F84" s="23"/>
    </row>
    <row r="85" spans="1:6" x14ac:dyDescent="0.15">
      <c r="A85" s="24" t="s">
        <v>112</v>
      </c>
      <c r="B85" s="37">
        <f>B83+B84</f>
        <v>676989608</v>
      </c>
      <c r="C85" s="37">
        <v>667674592</v>
      </c>
      <c r="D85" s="53">
        <f t="shared" si="1"/>
        <v>9315016</v>
      </c>
      <c r="E85" s="22"/>
      <c r="F85" s="23"/>
    </row>
    <row r="86" spans="1:6" x14ac:dyDescent="0.15">
      <c r="A86" s="24" t="s">
        <v>113</v>
      </c>
      <c r="B86" s="37"/>
      <c r="C86" s="37"/>
      <c r="D86" s="53"/>
      <c r="E86" s="22"/>
      <c r="F86" s="23"/>
    </row>
    <row r="87" spans="1:6" x14ac:dyDescent="0.15">
      <c r="A87" s="24" t="s">
        <v>114</v>
      </c>
      <c r="B87" s="37">
        <v>0</v>
      </c>
      <c r="C87" s="37">
        <v>0</v>
      </c>
      <c r="D87" s="53">
        <v>0</v>
      </c>
      <c r="E87" s="22"/>
      <c r="F87" s="23"/>
    </row>
    <row r="88" spans="1:6" x14ac:dyDescent="0.15">
      <c r="A88" s="24" t="s">
        <v>115</v>
      </c>
      <c r="B88" s="37">
        <v>0</v>
      </c>
      <c r="C88" s="37">
        <v>0</v>
      </c>
      <c r="D88" s="53">
        <v>0</v>
      </c>
      <c r="E88" s="22"/>
      <c r="F88" s="23"/>
    </row>
    <row r="89" spans="1:6" x14ac:dyDescent="0.15">
      <c r="A89" s="24" t="s">
        <v>116</v>
      </c>
      <c r="B89" s="37">
        <v>0</v>
      </c>
      <c r="C89" s="37">
        <v>0</v>
      </c>
      <c r="D89" s="53">
        <v>0</v>
      </c>
      <c r="E89" s="22"/>
      <c r="F89" s="23"/>
    </row>
    <row r="90" spans="1:6" x14ac:dyDescent="0.15">
      <c r="A90" s="31" t="s">
        <v>117</v>
      </c>
      <c r="B90" s="37">
        <f>B85</f>
        <v>676989608</v>
      </c>
      <c r="C90" s="37">
        <v>667674592</v>
      </c>
      <c r="D90" s="53">
        <f>B90-C90</f>
        <v>9315016</v>
      </c>
    </row>
    <row r="91" spans="1:6" x14ac:dyDescent="0.15">
      <c r="A91" s="20" t="s">
        <v>47</v>
      </c>
      <c r="B91" s="38"/>
      <c r="C91" s="32"/>
      <c r="D91" s="38"/>
    </row>
  </sheetData>
  <mergeCells count="2">
    <mergeCell ref="A2:D2"/>
    <mergeCell ref="A3:D3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A2" sqref="A2:E2"/>
    </sheetView>
  </sheetViews>
  <sheetFormatPr defaultRowHeight="11.25" x14ac:dyDescent="0.15"/>
  <cols>
    <col min="1" max="1" width="14.125" style="17" bestFit="1" customWidth="1"/>
    <col min="2" max="3" width="16.625" style="17" bestFit="1" customWidth="1"/>
    <col min="4" max="4" width="32.625" style="17" customWidth="1"/>
    <col min="5" max="5" width="11.25" style="17" customWidth="1"/>
    <col min="6" max="6" width="9" style="17"/>
    <col min="7" max="7" width="9.5" style="17" bestFit="1" customWidth="1"/>
    <col min="8" max="16384" width="9" style="17"/>
  </cols>
  <sheetData>
    <row r="1" spans="1:7" ht="14.25" x14ac:dyDescent="0.15">
      <c r="E1" s="83" t="s">
        <v>206</v>
      </c>
    </row>
    <row r="2" spans="1:7" ht="17.25" x14ac:dyDescent="0.15">
      <c r="A2" s="89" t="s">
        <v>118</v>
      </c>
      <c r="B2" s="89"/>
      <c r="C2" s="89"/>
      <c r="D2" s="89"/>
      <c r="E2" s="89"/>
    </row>
    <row r="3" spans="1:7" ht="12" customHeight="1" x14ac:dyDescent="0.15">
      <c r="A3" s="86" t="s">
        <v>1</v>
      </c>
      <c r="B3" s="86"/>
      <c r="C3" s="86"/>
      <c r="D3" s="86"/>
      <c r="E3" s="86"/>
    </row>
    <row r="4" spans="1:7" x14ac:dyDescent="0.15">
      <c r="A4" s="18" t="s">
        <v>2</v>
      </c>
      <c r="C4" s="18"/>
      <c r="D4" s="18"/>
      <c r="E4" s="71" t="s">
        <v>3</v>
      </c>
    </row>
    <row r="5" spans="1:7" x14ac:dyDescent="0.15">
      <c r="A5" s="87" t="s">
        <v>119</v>
      </c>
      <c r="B5" s="88"/>
      <c r="C5" s="57" t="s">
        <v>120</v>
      </c>
      <c r="D5" s="57" t="s">
        <v>121</v>
      </c>
      <c r="E5" s="58" t="s">
        <v>122</v>
      </c>
    </row>
    <row r="6" spans="1:7" x14ac:dyDescent="0.15">
      <c r="A6" s="19" t="s">
        <v>123</v>
      </c>
      <c r="B6" s="19" t="s">
        <v>47</v>
      </c>
      <c r="C6" s="19" t="s">
        <v>47</v>
      </c>
      <c r="D6" s="19" t="s">
        <v>47</v>
      </c>
      <c r="E6" s="59"/>
    </row>
    <row r="7" spans="1:7" x14ac:dyDescent="0.15">
      <c r="A7" s="24" t="s">
        <v>124</v>
      </c>
      <c r="B7" s="24" t="s">
        <v>125</v>
      </c>
      <c r="C7" s="24" t="s">
        <v>126</v>
      </c>
      <c r="D7" s="24" t="s">
        <v>171</v>
      </c>
      <c r="E7" s="60">
        <v>15074</v>
      </c>
    </row>
    <row r="8" spans="1:7" x14ac:dyDescent="0.15">
      <c r="A8" s="24" t="s">
        <v>124</v>
      </c>
      <c r="B8" s="48" t="s">
        <v>127</v>
      </c>
      <c r="C8" s="48" t="s">
        <v>128</v>
      </c>
      <c r="D8" s="48" t="s">
        <v>47</v>
      </c>
      <c r="E8" s="61">
        <f>SUM(E9:E14)</f>
        <v>61417479</v>
      </c>
    </row>
    <row r="9" spans="1:7" x14ac:dyDescent="0.15">
      <c r="A9" s="24" t="s">
        <v>129</v>
      </c>
      <c r="B9" s="24" t="s">
        <v>47</v>
      </c>
      <c r="C9" s="24" t="s">
        <v>197</v>
      </c>
      <c r="D9" s="24" t="s">
        <v>171</v>
      </c>
      <c r="E9" s="60">
        <v>25731542</v>
      </c>
    </row>
    <row r="10" spans="1:7" x14ac:dyDescent="0.15">
      <c r="A10" s="24" t="s">
        <v>129</v>
      </c>
      <c r="B10" s="24" t="s">
        <v>47</v>
      </c>
      <c r="C10" s="24" t="s">
        <v>198</v>
      </c>
      <c r="D10" s="24" t="s">
        <v>201</v>
      </c>
      <c r="E10" s="60">
        <v>29845235</v>
      </c>
    </row>
    <row r="11" spans="1:7" x14ac:dyDescent="0.15">
      <c r="A11" s="24"/>
      <c r="B11" s="24"/>
      <c r="C11" s="24" t="s">
        <v>198</v>
      </c>
      <c r="D11" s="24" t="s">
        <v>201</v>
      </c>
      <c r="E11" s="60">
        <v>1411168</v>
      </c>
    </row>
    <row r="12" spans="1:7" x14ac:dyDescent="0.15">
      <c r="A12" s="24" t="s">
        <v>129</v>
      </c>
      <c r="B12" s="24" t="s">
        <v>47</v>
      </c>
      <c r="C12" s="24" t="s">
        <v>199</v>
      </c>
      <c r="D12" s="24" t="s">
        <v>201</v>
      </c>
      <c r="E12" s="60">
        <v>2303310</v>
      </c>
    </row>
    <row r="13" spans="1:7" x14ac:dyDescent="0.15">
      <c r="A13" s="24" t="s">
        <v>129</v>
      </c>
      <c r="B13" s="24" t="s">
        <v>47</v>
      </c>
      <c r="C13" s="24" t="s">
        <v>199</v>
      </c>
      <c r="D13" s="24" t="s">
        <v>201</v>
      </c>
      <c r="E13" s="60">
        <v>1361325</v>
      </c>
    </row>
    <row r="14" spans="1:7" x14ac:dyDescent="0.15">
      <c r="A14" s="24" t="s">
        <v>129</v>
      </c>
      <c r="B14" s="24" t="s">
        <v>47</v>
      </c>
      <c r="C14" s="24" t="s">
        <v>198</v>
      </c>
      <c r="D14" s="24" t="s">
        <v>202</v>
      </c>
      <c r="E14" s="60">
        <v>764899</v>
      </c>
    </row>
    <row r="15" spans="1:7" x14ac:dyDescent="0.15">
      <c r="A15" s="24" t="s">
        <v>124</v>
      </c>
      <c r="B15" s="48" t="s">
        <v>130</v>
      </c>
      <c r="C15" s="48" t="s">
        <v>47</v>
      </c>
      <c r="D15" s="48" t="s">
        <v>47</v>
      </c>
      <c r="E15" s="61">
        <f>SUM(E16:E18)</f>
        <v>67578527</v>
      </c>
    </row>
    <row r="16" spans="1:7" x14ac:dyDescent="0.15">
      <c r="A16" s="24" t="s">
        <v>129</v>
      </c>
      <c r="B16" s="24"/>
      <c r="C16" s="24"/>
      <c r="D16" s="24" t="s">
        <v>165</v>
      </c>
      <c r="E16" s="60">
        <v>67299204</v>
      </c>
      <c r="G16" s="62"/>
    </row>
    <row r="17" spans="1:7" x14ac:dyDescent="0.15">
      <c r="A17" s="24" t="s">
        <v>129</v>
      </c>
      <c r="B17" s="24"/>
      <c r="C17" s="24"/>
      <c r="D17" s="24" t="s">
        <v>184</v>
      </c>
      <c r="E17" s="60">
        <v>121823</v>
      </c>
      <c r="G17" s="63"/>
    </row>
    <row r="18" spans="1:7" x14ac:dyDescent="0.15">
      <c r="A18" s="24" t="s">
        <v>129</v>
      </c>
      <c r="B18" s="24"/>
      <c r="C18" s="24"/>
      <c r="D18" s="24" t="s">
        <v>185</v>
      </c>
      <c r="E18" s="60">
        <v>157500</v>
      </c>
    </row>
    <row r="19" spans="1:7" x14ac:dyDescent="0.15">
      <c r="A19" s="24" t="s">
        <v>124</v>
      </c>
      <c r="B19" s="48" t="s">
        <v>131</v>
      </c>
      <c r="C19" s="48" t="s">
        <v>47</v>
      </c>
      <c r="D19" s="48" t="s">
        <v>47</v>
      </c>
      <c r="E19" s="61">
        <f>SUM(E20:E20)</f>
        <v>7800</v>
      </c>
    </row>
    <row r="20" spans="1:7" x14ac:dyDescent="0.15">
      <c r="A20" s="24" t="s">
        <v>129</v>
      </c>
      <c r="B20" s="24" t="s">
        <v>163</v>
      </c>
      <c r="C20" s="24"/>
      <c r="D20" s="24" t="s">
        <v>164</v>
      </c>
      <c r="E20" s="60">
        <v>7800</v>
      </c>
    </row>
    <row r="21" spans="1:7" x14ac:dyDescent="0.15">
      <c r="A21" s="24" t="s">
        <v>124</v>
      </c>
      <c r="B21" s="48" t="s">
        <v>132</v>
      </c>
      <c r="C21" s="48" t="s">
        <v>47</v>
      </c>
      <c r="D21" s="48" t="s">
        <v>47</v>
      </c>
      <c r="E21" s="61">
        <f>SUM(E22:E23)</f>
        <v>1103843</v>
      </c>
    </row>
    <row r="22" spans="1:7" x14ac:dyDescent="0.15">
      <c r="A22" s="24" t="s">
        <v>129</v>
      </c>
      <c r="B22" s="24"/>
      <c r="C22" s="24"/>
      <c r="D22" s="24" t="s">
        <v>162</v>
      </c>
      <c r="E22" s="60">
        <v>147510</v>
      </c>
    </row>
    <row r="23" spans="1:7" x14ac:dyDescent="0.15">
      <c r="A23" s="24" t="s">
        <v>129</v>
      </c>
      <c r="B23" s="24" t="s">
        <v>133</v>
      </c>
      <c r="C23" s="24"/>
      <c r="D23" s="24" t="s">
        <v>170</v>
      </c>
      <c r="E23" s="60">
        <v>956333</v>
      </c>
    </row>
    <row r="24" spans="1:7" x14ac:dyDescent="0.15">
      <c r="A24" s="24"/>
      <c r="B24" s="24"/>
      <c r="C24" s="24"/>
      <c r="D24" s="24"/>
      <c r="E24" s="60"/>
    </row>
    <row r="25" spans="1:7" x14ac:dyDescent="0.15">
      <c r="A25" s="24" t="s">
        <v>124</v>
      </c>
      <c r="B25" s="24" t="s">
        <v>192</v>
      </c>
      <c r="C25" s="24"/>
      <c r="D25" s="24" t="s">
        <v>203</v>
      </c>
      <c r="E25" s="60">
        <v>596559</v>
      </c>
    </row>
    <row r="26" spans="1:7" x14ac:dyDescent="0.15">
      <c r="A26" s="24" t="s">
        <v>129</v>
      </c>
      <c r="B26" s="31" t="s">
        <v>193</v>
      </c>
      <c r="C26" s="31"/>
      <c r="D26" s="31" t="s">
        <v>194</v>
      </c>
      <c r="E26" s="64">
        <v>349902</v>
      </c>
    </row>
    <row r="27" spans="1:7" x14ac:dyDescent="0.15">
      <c r="A27" s="65" t="s">
        <v>134</v>
      </c>
      <c r="B27" s="66"/>
      <c r="C27" s="67"/>
      <c r="D27" s="68"/>
      <c r="E27" s="69">
        <f>E7+E8+E15+E19+E21+E25+E26</f>
        <v>131069184</v>
      </c>
    </row>
    <row r="28" spans="1:7" x14ac:dyDescent="0.15">
      <c r="A28" s="19" t="s">
        <v>135</v>
      </c>
      <c r="B28" s="19" t="s">
        <v>47</v>
      </c>
      <c r="C28" s="19" t="s">
        <v>47</v>
      </c>
      <c r="D28" s="19" t="s">
        <v>47</v>
      </c>
      <c r="E28" s="59"/>
    </row>
    <row r="29" spans="1:7" x14ac:dyDescent="0.15">
      <c r="A29" s="24" t="s">
        <v>136</v>
      </c>
      <c r="B29" s="74" t="s">
        <v>47</v>
      </c>
      <c r="C29" s="74" t="s">
        <v>47</v>
      </c>
      <c r="D29" s="74" t="s">
        <v>47</v>
      </c>
      <c r="E29" s="75">
        <f>E30+E33+E37</f>
        <v>44981634</v>
      </c>
    </row>
    <row r="30" spans="1:7" x14ac:dyDescent="0.15">
      <c r="A30" s="24" t="s">
        <v>124</v>
      </c>
      <c r="B30" s="48" t="s">
        <v>137</v>
      </c>
      <c r="C30" s="48" t="s">
        <v>47</v>
      </c>
      <c r="D30" s="48" t="s">
        <v>47</v>
      </c>
      <c r="E30" s="61">
        <f>SUM(E31:E32)</f>
        <v>1511380</v>
      </c>
    </row>
    <row r="31" spans="1:7" x14ac:dyDescent="0.15">
      <c r="A31" s="24" t="s">
        <v>129</v>
      </c>
      <c r="B31" s="24" t="s">
        <v>138</v>
      </c>
      <c r="C31" s="24" t="s">
        <v>200</v>
      </c>
      <c r="D31" s="24" t="s">
        <v>172</v>
      </c>
      <c r="E31" s="60">
        <v>1511380</v>
      </c>
    </row>
    <row r="32" spans="1:7" x14ac:dyDescent="0.15">
      <c r="A32" s="24" t="s">
        <v>47</v>
      </c>
      <c r="B32" s="24"/>
      <c r="C32" s="24" t="s">
        <v>47</v>
      </c>
      <c r="D32" s="24" t="s">
        <v>47</v>
      </c>
      <c r="E32" s="70"/>
    </row>
    <row r="33" spans="1:5" x14ac:dyDescent="0.15">
      <c r="A33" s="24" t="s">
        <v>124</v>
      </c>
      <c r="B33" s="48" t="s">
        <v>139</v>
      </c>
      <c r="C33" s="48" t="s">
        <v>47</v>
      </c>
      <c r="D33" s="48" t="s">
        <v>47</v>
      </c>
      <c r="E33" s="61">
        <f>SUM(E34:E35)</f>
        <v>31020254</v>
      </c>
    </row>
    <row r="34" spans="1:5" x14ac:dyDescent="0.15">
      <c r="A34" s="24" t="s">
        <v>129</v>
      </c>
      <c r="B34" s="24" t="s">
        <v>166</v>
      </c>
      <c r="C34" s="24" t="s">
        <v>200</v>
      </c>
      <c r="D34" s="24" t="s">
        <v>173</v>
      </c>
      <c r="E34" s="60">
        <v>19000000</v>
      </c>
    </row>
    <row r="35" spans="1:5" x14ac:dyDescent="0.15">
      <c r="A35" s="24" t="s">
        <v>47</v>
      </c>
      <c r="B35" s="24" t="s">
        <v>167</v>
      </c>
      <c r="C35" s="24" t="s">
        <v>200</v>
      </c>
      <c r="D35" s="24" t="s">
        <v>174</v>
      </c>
      <c r="E35" s="60">
        <v>12020254</v>
      </c>
    </row>
    <row r="36" spans="1:5" x14ac:dyDescent="0.15">
      <c r="A36" s="24" t="s">
        <v>47</v>
      </c>
      <c r="B36" s="24"/>
      <c r="C36" s="24" t="s">
        <v>47</v>
      </c>
      <c r="D36" s="24" t="s">
        <v>47</v>
      </c>
      <c r="E36" s="70"/>
    </row>
    <row r="37" spans="1:5" x14ac:dyDescent="0.15">
      <c r="A37" s="24" t="s">
        <v>124</v>
      </c>
      <c r="B37" s="48" t="s">
        <v>168</v>
      </c>
      <c r="C37" s="48" t="s">
        <v>47</v>
      </c>
      <c r="D37" s="48" t="s">
        <v>47</v>
      </c>
      <c r="E37" s="61">
        <f>SUM(E38:E39)</f>
        <v>12450000</v>
      </c>
    </row>
    <row r="38" spans="1:5" x14ac:dyDescent="0.15">
      <c r="A38" s="24" t="s">
        <v>47</v>
      </c>
      <c r="B38" s="24" t="s">
        <v>169</v>
      </c>
      <c r="C38" s="24" t="s">
        <v>200</v>
      </c>
      <c r="D38" s="24" t="s">
        <v>47</v>
      </c>
      <c r="E38" s="60">
        <v>12450000</v>
      </c>
    </row>
    <row r="39" spans="1:5" x14ac:dyDescent="0.15">
      <c r="A39" s="24" t="s">
        <v>47</v>
      </c>
      <c r="B39" s="24"/>
      <c r="C39" s="24"/>
      <c r="D39" s="24" t="s">
        <v>47</v>
      </c>
      <c r="E39" s="70"/>
    </row>
    <row r="40" spans="1:5" x14ac:dyDescent="0.15">
      <c r="A40" s="24" t="s">
        <v>140</v>
      </c>
      <c r="B40" s="48" t="s">
        <v>47</v>
      </c>
      <c r="C40" s="48" t="s">
        <v>47</v>
      </c>
      <c r="D40" s="48" t="s">
        <v>47</v>
      </c>
      <c r="E40" s="61">
        <f>SUM(E41:E46)</f>
        <v>522967627</v>
      </c>
    </row>
    <row r="41" spans="1:5" x14ac:dyDescent="0.15">
      <c r="A41" s="24" t="s">
        <v>124</v>
      </c>
      <c r="B41" s="24" t="s">
        <v>181</v>
      </c>
      <c r="C41" s="24"/>
      <c r="D41" s="24" t="s">
        <v>189</v>
      </c>
      <c r="E41" s="60">
        <v>201646213</v>
      </c>
    </row>
    <row r="42" spans="1:5" x14ac:dyDescent="0.15">
      <c r="A42" s="24" t="s">
        <v>124</v>
      </c>
      <c r="B42" s="24" t="s">
        <v>141</v>
      </c>
      <c r="C42" s="24" t="s">
        <v>47</v>
      </c>
      <c r="D42" s="24" t="s">
        <v>175</v>
      </c>
      <c r="E42" s="60">
        <v>308813515</v>
      </c>
    </row>
    <row r="43" spans="1:5" x14ac:dyDescent="0.15">
      <c r="A43" s="24" t="s">
        <v>124</v>
      </c>
      <c r="B43" s="24" t="s">
        <v>142</v>
      </c>
      <c r="C43" s="24" t="s">
        <v>47</v>
      </c>
      <c r="D43" s="24" t="s">
        <v>176</v>
      </c>
      <c r="E43" s="60">
        <v>5521086</v>
      </c>
    </row>
    <row r="44" spans="1:5" x14ac:dyDescent="0.15">
      <c r="A44" s="24" t="s">
        <v>124</v>
      </c>
      <c r="B44" s="24" t="s">
        <v>143</v>
      </c>
      <c r="C44" s="24" t="s">
        <v>47</v>
      </c>
      <c r="D44" s="24" t="s">
        <v>177</v>
      </c>
      <c r="E44" s="60">
        <v>5444489</v>
      </c>
    </row>
    <row r="45" spans="1:5" x14ac:dyDescent="0.15">
      <c r="A45" s="24" t="s">
        <v>124</v>
      </c>
      <c r="B45" s="24" t="s">
        <v>144</v>
      </c>
      <c r="C45" s="24" t="s">
        <v>47</v>
      </c>
      <c r="D45" s="24" t="s">
        <v>178</v>
      </c>
      <c r="E45" s="60">
        <v>327500</v>
      </c>
    </row>
    <row r="46" spans="1:5" x14ac:dyDescent="0.15">
      <c r="A46" s="31" t="s">
        <v>124</v>
      </c>
      <c r="B46" s="31" t="s">
        <v>145</v>
      </c>
      <c r="C46" s="31" t="s">
        <v>47</v>
      </c>
      <c r="D46" s="31" t="s">
        <v>188</v>
      </c>
      <c r="E46" s="64">
        <v>1214824</v>
      </c>
    </row>
    <row r="47" spans="1:5" x14ac:dyDescent="0.15">
      <c r="A47" s="65" t="s">
        <v>146</v>
      </c>
      <c r="B47" s="66"/>
      <c r="C47" s="67"/>
      <c r="D47" s="68"/>
      <c r="E47" s="69">
        <f>E29+E40</f>
        <v>567949261</v>
      </c>
    </row>
    <row r="48" spans="1:5" x14ac:dyDescent="0.15">
      <c r="A48" s="65" t="s">
        <v>147</v>
      </c>
      <c r="B48" s="66"/>
      <c r="C48" s="66"/>
      <c r="D48" s="66"/>
      <c r="E48" s="69">
        <f>E27+E47</f>
        <v>699018445</v>
      </c>
    </row>
    <row r="49" spans="1:5" x14ac:dyDescent="0.15">
      <c r="A49" s="19" t="s">
        <v>148</v>
      </c>
      <c r="B49" s="19" t="s">
        <v>47</v>
      </c>
      <c r="C49" s="19" t="s">
        <v>47</v>
      </c>
      <c r="D49" s="19" t="s">
        <v>47</v>
      </c>
      <c r="E49" s="59"/>
    </row>
    <row r="50" spans="1:5" x14ac:dyDescent="0.15">
      <c r="A50" s="24" t="s">
        <v>124</v>
      </c>
      <c r="B50" s="48" t="s">
        <v>149</v>
      </c>
      <c r="C50" s="48" t="s">
        <v>47</v>
      </c>
      <c r="D50" s="48" t="s">
        <v>47</v>
      </c>
      <c r="E50" s="61">
        <f>SUM(E51)</f>
        <v>15566912</v>
      </c>
    </row>
    <row r="51" spans="1:5" x14ac:dyDescent="0.15">
      <c r="A51" s="24" t="s">
        <v>129</v>
      </c>
      <c r="B51" s="24" t="s">
        <v>150</v>
      </c>
      <c r="C51" s="24" t="s">
        <v>47</v>
      </c>
      <c r="D51" s="24" t="s">
        <v>179</v>
      </c>
      <c r="E51" s="60">
        <v>15566912</v>
      </c>
    </row>
    <row r="52" spans="1:5" x14ac:dyDescent="0.15">
      <c r="A52" s="24" t="s">
        <v>124</v>
      </c>
      <c r="B52" s="48" t="s">
        <v>151</v>
      </c>
      <c r="C52" s="48" t="s">
        <v>47</v>
      </c>
      <c r="D52" s="48" t="s">
        <v>47</v>
      </c>
      <c r="E52" s="61">
        <f>SUM(E53:E56)</f>
        <v>1141545</v>
      </c>
    </row>
    <row r="53" spans="1:5" x14ac:dyDescent="0.15">
      <c r="A53" s="24" t="s">
        <v>129</v>
      </c>
      <c r="B53" s="24" t="s">
        <v>152</v>
      </c>
      <c r="C53" s="24" t="s">
        <v>47</v>
      </c>
      <c r="D53" s="24" t="s">
        <v>47</v>
      </c>
      <c r="E53" s="60">
        <v>614730</v>
      </c>
    </row>
    <row r="54" spans="1:5" x14ac:dyDescent="0.15">
      <c r="A54" s="24" t="s">
        <v>129</v>
      </c>
      <c r="B54" s="24" t="s">
        <v>180</v>
      </c>
      <c r="C54" s="24" t="s">
        <v>47</v>
      </c>
      <c r="D54" s="24" t="s">
        <v>47</v>
      </c>
      <c r="E54" s="60">
        <v>232292</v>
      </c>
    </row>
    <row r="55" spans="1:5" x14ac:dyDescent="0.15">
      <c r="A55" s="24" t="s">
        <v>129</v>
      </c>
      <c r="B55" s="24" t="s">
        <v>153</v>
      </c>
      <c r="C55" s="24" t="s">
        <v>47</v>
      </c>
      <c r="D55" s="24" t="s">
        <v>47</v>
      </c>
      <c r="E55" s="60">
        <v>90000</v>
      </c>
    </row>
    <row r="56" spans="1:5" x14ac:dyDescent="0.15">
      <c r="A56" s="24" t="s">
        <v>129</v>
      </c>
      <c r="B56" s="24" t="s">
        <v>154</v>
      </c>
      <c r="C56" s="24" t="s">
        <v>47</v>
      </c>
      <c r="D56" s="24" t="s">
        <v>47</v>
      </c>
      <c r="E56" s="60">
        <v>204523</v>
      </c>
    </row>
    <row r="57" spans="1:5" x14ac:dyDescent="0.15">
      <c r="A57" s="24"/>
      <c r="B57" s="24"/>
      <c r="C57" s="24"/>
      <c r="D57" s="24"/>
      <c r="E57" s="60"/>
    </row>
    <row r="58" spans="1:5" x14ac:dyDescent="0.15">
      <c r="A58" s="31" t="s">
        <v>124</v>
      </c>
      <c r="B58" s="72" t="s">
        <v>155</v>
      </c>
      <c r="C58" s="72" t="s">
        <v>47</v>
      </c>
      <c r="D58" s="72" t="s">
        <v>47</v>
      </c>
      <c r="E58" s="73">
        <v>3809000</v>
      </c>
    </row>
    <row r="59" spans="1:5" x14ac:dyDescent="0.15">
      <c r="A59" s="65" t="s">
        <v>156</v>
      </c>
      <c r="B59" s="66"/>
      <c r="C59" s="67"/>
      <c r="D59" s="68"/>
      <c r="E59" s="69">
        <f>E50+E52+E58</f>
        <v>20517457</v>
      </c>
    </row>
    <row r="60" spans="1:5" x14ac:dyDescent="0.15">
      <c r="A60" s="19" t="s">
        <v>157</v>
      </c>
      <c r="B60" s="19" t="s">
        <v>47</v>
      </c>
      <c r="C60" s="19" t="s">
        <v>47</v>
      </c>
      <c r="D60" s="19" t="s">
        <v>47</v>
      </c>
      <c r="E60" s="59"/>
    </row>
    <row r="61" spans="1:5" x14ac:dyDescent="0.15">
      <c r="A61" s="31" t="s">
        <v>124</v>
      </c>
      <c r="B61" s="31" t="s">
        <v>158</v>
      </c>
      <c r="C61" s="31" t="s">
        <v>182</v>
      </c>
      <c r="D61" s="31" t="s">
        <v>183</v>
      </c>
      <c r="E61" s="64">
        <v>1511380</v>
      </c>
    </row>
    <row r="62" spans="1:5" x14ac:dyDescent="0.15">
      <c r="A62" s="65" t="s">
        <v>159</v>
      </c>
      <c r="B62" s="66"/>
      <c r="C62" s="67"/>
      <c r="D62" s="68"/>
      <c r="E62" s="69">
        <f>SUM(E61)</f>
        <v>1511380</v>
      </c>
    </row>
    <row r="63" spans="1:5" x14ac:dyDescent="0.15">
      <c r="A63" s="65" t="s">
        <v>160</v>
      </c>
      <c r="B63" s="66"/>
      <c r="C63" s="66"/>
      <c r="D63" s="66"/>
      <c r="E63" s="69">
        <f>E59+E62</f>
        <v>22028837</v>
      </c>
    </row>
    <row r="64" spans="1:5" x14ac:dyDescent="0.15">
      <c r="A64" s="65" t="s">
        <v>161</v>
      </c>
      <c r="B64" s="66"/>
      <c r="C64" s="66"/>
      <c r="D64" s="66"/>
      <c r="E64" s="69">
        <f>E48-E63</f>
        <v>676989608</v>
      </c>
    </row>
    <row r="65" spans="1:5" x14ac:dyDescent="0.15">
      <c r="A65" s="20" t="s">
        <v>47</v>
      </c>
      <c r="B65" s="20" t="s">
        <v>47</v>
      </c>
      <c r="C65" s="20" t="s">
        <v>47</v>
      </c>
      <c r="D65" s="20" t="s">
        <v>47</v>
      </c>
      <c r="E65" s="32"/>
    </row>
  </sheetData>
  <mergeCells count="3">
    <mergeCell ref="A5:B5"/>
    <mergeCell ref="A2:E2"/>
    <mergeCell ref="A3:E3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貸借対照表</vt:lpstr>
      <vt:lpstr>正味財産増減計算書</vt:lpstr>
      <vt:lpstr>財産目録</vt:lpstr>
      <vt:lpstr>正味財産増減計算書!Print_Area</vt:lpstr>
      <vt:lpstr>正味財産増減計算書!Print_Titles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staff</cp:lastModifiedBy>
  <cp:lastPrinted>2014-06-10T01:40:56Z</cp:lastPrinted>
  <dcterms:created xsi:type="dcterms:W3CDTF">2014-05-12T10:52:59Z</dcterms:created>
  <dcterms:modified xsi:type="dcterms:W3CDTF">2014-08-11T04:18:23Z</dcterms:modified>
</cp:coreProperties>
</file>