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3680"/>
  </bookViews>
  <sheets>
    <sheet name="貸借対照表内訳表" sheetId="1" r:id="rId1"/>
    <sheet name="正味財産増減計算書内訳表" sheetId="3" r:id="rId2"/>
    <sheet name="財目録（全体）" sheetId="4" r:id="rId3"/>
  </sheets>
  <definedNames>
    <definedName name="_xlnm.Print_Area" localSheetId="2">'財目録（全体）'!$A$1:$E$77</definedName>
    <definedName name="_xlnm.Print_Area" localSheetId="1">正味財産増減計算書内訳表!$A$1:$H$116</definedName>
    <definedName name="_xlnm.Print_Area" localSheetId="0">貸借対照表内訳表!$A$1:$H$51</definedName>
    <definedName name="_xlnm.Print_Titles" localSheetId="2">'財目録（全体）'!$1:$5</definedName>
    <definedName name="_xlnm.Print_Titles" localSheetId="1">正味財産増減計算書内訳表!$1:$6</definedName>
  </definedNames>
  <calcPr calcId="145621"/>
</workbook>
</file>

<file path=xl/calcChain.xml><?xml version="1.0" encoding="utf-8"?>
<calcChain xmlns="http://schemas.openxmlformats.org/spreadsheetml/2006/main">
  <c r="E7" i="4" l="1"/>
  <c r="B9" i="4"/>
  <c r="E9" i="4"/>
  <c r="C12" i="4"/>
  <c r="E12" i="4"/>
  <c r="D14" i="4"/>
  <c r="E14" i="4"/>
  <c r="D17" i="4"/>
  <c r="E17" i="4"/>
  <c r="B19" i="4"/>
  <c r="C19" i="4"/>
  <c r="D19" i="4"/>
  <c r="E19" i="4"/>
  <c r="B25" i="4"/>
  <c r="E25" i="4"/>
  <c r="B29" i="4"/>
  <c r="E29" i="4"/>
  <c r="B32" i="4"/>
  <c r="C32" i="4"/>
  <c r="D32" i="4"/>
  <c r="E32" i="4"/>
  <c r="B35" i="4"/>
  <c r="E35" i="4" s="1"/>
  <c r="E54" i="4" s="1"/>
  <c r="D37" i="4"/>
  <c r="E37" i="4"/>
  <c r="B40" i="4"/>
  <c r="C40" i="4"/>
  <c r="D40" i="4"/>
  <c r="E40" i="4"/>
  <c r="B44" i="4"/>
  <c r="C44" i="4"/>
  <c r="D44" i="4"/>
  <c r="B55" i="4"/>
  <c r="C55" i="4"/>
  <c r="D55" i="4"/>
  <c r="E55" i="4"/>
  <c r="B57" i="4"/>
  <c r="C57" i="4"/>
  <c r="D57" i="4"/>
  <c r="E57" i="4"/>
  <c r="B61" i="4"/>
  <c r="C61" i="4"/>
  <c r="D61" i="4"/>
  <c r="E61" i="4"/>
  <c r="B64" i="4"/>
  <c r="C64" i="4"/>
  <c r="D64" i="4"/>
  <c r="E64" i="4"/>
  <c r="E70" i="4"/>
  <c r="E71" i="4"/>
  <c r="E72" i="4"/>
  <c r="E74" i="4"/>
  <c r="E75" i="4"/>
  <c r="B76" i="4"/>
  <c r="E76" i="4" s="1"/>
  <c r="C76" i="4"/>
  <c r="D76" i="4"/>
  <c r="H116" i="3" l="1"/>
  <c r="H96" i="3"/>
  <c r="H27" i="3"/>
  <c r="F27" i="3"/>
  <c r="G27" i="3"/>
  <c r="E27" i="3"/>
  <c r="H97" i="3" l="1"/>
  <c r="E97" i="3"/>
  <c r="E99" i="3" s="1"/>
  <c r="H111" i="3"/>
  <c r="H110" i="3"/>
  <c r="H109" i="3"/>
  <c r="H108" i="3"/>
  <c r="H107" i="3"/>
  <c r="H112" i="3"/>
  <c r="H113" i="3"/>
  <c r="H114" i="3"/>
  <c r="H115" i="3"/>
  <c r="H106" i="3"/>
  <c r="G96" i="3"/>
  <c r="G97" i="3" s="1"/>
  <c r="G99" i="3" s="1"/>
  <c r="F83" i="3"/>
  <c r="F96" i="3" s="1"/>
  <c r="F97" i="3" s="1"/>
  <c r="F99" i="3" s="1"/>
  <c r="H10" i="3"/>
  <c r="H99" i="3" l="1"/>
  <c r="H49" i="1"/>
  <c r="F49" i="1"/>
  <c r="G49" i="1"/>
  <c r="E49" i="1"/>
</calcChain>
</file>

<file path=xl/sharedStrings.xml><?xml version="1.0" encoding="utf-8"?>
<sst xmlns="http://schemas.openxmlformats.org/spreadsheetml/2006/main" count="255" uniqueCount="205">
  <si>
    <t>貸借対照表内訳表</t>
  </si>
  <si>
    <t>平成25年 3月31日現在</t>
  </si>
  <si>
    <t>（単位：円）</t>
  </si>
  <si>
    <t>科        目</t>
  </si>
  <si>
    <t>収益事業会計</t>
  </si>
  <si>
    <t>法人会計</t>
  </si>
  <si>
    <t>合   計</t>
  </si>
  <si>
    <t>Ⅰ　資産の部</t>
  </si>
  <si>
    <t xml:space="preserve">  １．流動資産</t>
  </si>
  <si>
    <t xml:space="preserve">          現金預金</t>
  </si>
  <si>
    <t xml:space="preserve">          未                 収                 金</t>
  </si>
  <si>
    <t xml:space="preserve">          立                 替                 金</t>
  </si>
  <si>
    <t xml:space="preserve">          仮                 払                 金</t>
  </si>
  <si>
    <t xml:space="preserve">        流動資産合計</t>
  </si>
  <si>
    <t xml:space="preserve">  ２．固定資産</t>
  </si>
  <si>
    <t xml:space="preserve">    (2) 特定資産</t>
  </si>
  <si>
    <t xml:space="preserve">          退   職   給    付    引    当   資   産</t>
  </si>
  <si>
    <t xml:space="preserve">          法   人   会    計    定    期   預   金</t>
  </si>
  <si>
    <t xml:space="preserve">          減   価   償    却    引    当   資   産</t>
  </si>
  <si>
    <t xml:space="preserve">        特定資産合計</t>
  </si>
  <si>
    <t xml:space="preserve">    (3) その他固定資産</t>
  </si>
  <si>
    <t xml:space="preserve">          土 地 （ 小  児  保  健  セ  ン タ ー ）</t>
  </si>
  <si>
    <t xml:space="preserve">          土    地    （     駐     車    場    ）</t>
  </si>
  <si>
    <t xml:space="preserve">          建                                    物</t>
  </si>
  <si>
    <t xml:space="preserve">          構                 築                 物</t>
  </si>
  <si>
    <t xml:space="preserve">          什          器           備           品</t>
  </si>
  <si>
    <t xml:space="preserve">          車       輌        運        搬       具</t>
  </si>
  <si>
    <t xml:space="preserve">          ソ     フ      ト      ウ      ェ     ア</t>
  </si>
  <si>
    <t xml:space="preserve">        その他固定資産合計</t>
  </si>
  <si>
    <t xml:space="preserve">        固定資産合計</t>
  </si>
  <si>
    <t xml:space="preserve">        資産合計</t>
  </si>
  <si>
    <t>Ⅱ　負債の部</t>
  </si>
  <si>
    <t xml:space="preserve">  １．流動負債</t>
  </si>
  <si>
    <t xml:space="preserve">          未                 払                 金</t>
  </si>
  <si>
    <t xml:space="preserve">          前                 受                 金</t>
  </si>
  <si>
    <t xml:space="preserve">          預                 り                 金</t>
  </si>
  <si>
    <t xml:space="preserve">          未     払      法      人      税     等</t>
  </si>
  <si>
    <t xml:space="preserve">          未     払      消      費      税     等</t>
  </si>
  <si>
    <t xml:space="preserve">        流動負債合計</t>
  </si>
  <si>
    <t xml:space="preserve">  ２．固定負債</t>
  </si>
  <si>
    <t xml:space="preserve">          退    職    給     付     引    当    金</t>
  </si>
  <si>
    <t xml:space="preserve">        固定負債合計</t>
  </si>
  <si>
    <t xml:space="preserve">        負債合計</t>
  </si>
  <si>
    <t>Ⅲ　正味財産の部</t>
  </si>
  <si>
    <t xml:space="preserve">  １．指定正味財産</t>
  </si>
  <si>
    <t xml:space="preserve">        指定正味財産合計</t>
  </si>
  <si>
    <t xml:space="preserve">  ２．一般正味財産</t>
  </si>
  <si>
    <t xml:space="preserve">        （ う ち 特 定 資  産  へ の 充 当 額 ）</t>
  </si>
  <si>
    <t xml:space="preserve">        正味財産合計</t>
  </si>
  <si>
    <t xml:space="preserve">        負債及び正味財産合計</t>
  </si>
  <si>
    <t>正味財産増減計算書内訳表</t>
  </si>
  <si>
    <t>平成24年 4月 1日から平成25年 3月31日まで</t>
  </si>
  <si>
    <t>Ⅰ　一般正味財産増減の部</t>
  </si>
  <si>
    <t xml:space="preserve">  １．経常増減の部</t>
  </si>
  <si>
    <t xml:space="preserve">    (1) 経常収益</t>
  </si>
  <si>
    <t xml:space="preserve">        特    定    資     産     運    用    益</t>
  </si>
  <si>
    <t xml:space="preserve">          特   定   資    産    受    取   利   息</t>
  </si>
  <si>
    <t xml:space="preserve">        受          取           会           費</t>
  </si>
  <si>
    <t xml:space="preserve">          正    会    員     受     取    会    費</t>
  </si>
  <si>
    <t xml:space="preserve">        事          業           収           益</t>
  </si>
  <si>
    <t xml:space="preserve">          乳  幼   児   健   康   診   査   収  入</t>
  </si>
  <si>
    <t xml:space="preserve">          頒          布           収           入</t>
  </si>
  <si>
    <t xml:space="preserve">          研   修   等    受    託    事   業   益</t>
  </si>
  <si>
    <t xml:space="preserve">          駐     車      場      事      業     益</t>
  </si>
  <si>
    <t xml:space="preserve">          小 児 保 健  セ  ン  タ  ー  運 用 収 入</t>
  </si>
  <si>
    <t xml:space="preserve">        受       取        活        動       費</t>
  </si>
  <si>
    <t xml:space="preserve">          受       取        活        動       費</t>
  </si>
  <si>
    <t xml:space="preserve">        受       取        寄        付       金</t>
  </si>
  <si>
    <t xml:space="preserve">          受       取        寄        付       金</t>
  </si>
  <si>
    <t xml:space="preserve">        雑                 収                 益</t>
  </si>
  <si>
    <t xml:space="preserve">          受          取           利           息</t>
  </si>
  <si>
    <t xml:space="preserve">          雑                 収                 益</t>
  </si>
  <si>
    <t xml:space="preserve">        経常収益計</t>
  </si>
  <si>
    <t xml:space="preserve">    (2) 経常費用</t>
  </si>
  <si>
    <t xml:space="preserve">        健    康    診     査     事    業    費</t>
  </si>
  <si>
    <t xml:space="preserve">          給          料           手           当</t>
  </si>
  <si>
    <t xml:space="preserve">          臨   　時   　雇    　上    　賃  　  金</t>
  </si>
  <si>
    <t xml:space="preserve">          退     職      給      付      費     用</t>
  </si>
  <si>
    <t xml:space="preserve">          福       利        厚        生       費</t>
  </si>
  <si>
    <t xml:space="preserve">          旅   費   ・    交    通    費   支   出</t>
  </si>
  <si>
    <t xml:space="preserve">          通       信        運        搬       費</t>
  </si>
  <si>
    <t xml:space="preserve">          減       価        償        却       費</t>
  </si>
  <si>
    <t xml:space="preserve">          消  耗   什   器   備   品   費   支  出</t>
  </si>
  <si>
    <t xml:space="preserve">          消          耗           品           費</t>
  </si>
  <si>
    <t xml:space="preserve">          修                 繕                 費</t>
  </si>
  <si>
    <t xml:space="preserve">          印    刷    製     本     費    支    出</t>
  </si>
  <si>
    <t xml:space="preserve">          燃                 料                 費</t>
  </si>
  <si>
    <t xml:space="preserve">          光       熱        水        料       費</t>
  </si>
  <si>
    <t xml:space="preserve">          賃                 借                 料</t>
  </si>
  <si>
    <t xml:space="preserve">          保                 険                 料</t>
  </si>
  <si>
    <t xml:space="preserve">          諸       謝        金        支       出</t>
  </si>
  <si>
    <t xml:space="preserve">          租          税           公           課</t>
  </si>
  <si>
    <t xml:space="preserve">          医    薬    材     料     費    支    出</t>
  </si>
  <si>
    <t xml:space="preserve">          食                 糧                 費</t>
  </si>
  <si>
    <t xml:space="preserve">          委                 託                 費</t>
  </si>
  <si>
    <t xml:space="preserve">          雑                                    費</t>
  </si>
  <si>
    <t xml:space="preserve">        教    育    研     修     事    業    費</t>
  </si>
  <si>
    <t xml:space="preserve">          会       議        費        支       出</t>
  </si>
  <si>
    <t xml:space="preserve">          消    耗    什     器     備    品    費</t>
  </si>
  <si>
    <t xml:space="preserve">          交                 際                 費</t>
  </si>
  <si>
    <t xml:space="preserve">          負       　　　　　担 　　　　        金</t>
  </si>
  <si>
    <t xml:space="preserve">          啓       発        普        及       費</t>
  </si>
  <si>
    <t xml:space="preserve">          小    児    保     健     奨    励    費</t>
  </si>
  <si>
    <t xml:space="preserve">          助       成        活        動       費</t>
  </si>
  <si>
    <t xml:space="preserve">          調       査        研        究       費</t>
  </si>
  <si>
    <t xml:space="preserve">        管                 理                 費</t>
  </si>
  <si>
    <t xml:space="preserve">          役          員           報           酬</t>
  </si>
  <si>
    <t xml:space="preserve">        事                 業                 費</t>
  </si>
  <si>
    <t xml:space="preserve">        経常費用計</t>
  </si>
  <si>
    <t xml:space="preserve">          評価損益等調整前当期経常増減額</t>
  </si>
  <si>
    <t xml:space="preserve">          評価損益等計</t>
  </si>
  <si>
    <t xml:space="preserve">          当期経常増減額</t>
  </si>
  <si>
    <t xml:space="preserve">  ２．経常外増減の部</t>
  </si>
  <si>
    <t xml:space="preserve">    (1) 経常外収益</t>
  </si>
  <si>
    <t xml:space="preserve">        経常外収益計</t>
  </si>
  <si>
    <t xml:space="preserve">    (2) 経常外費用</t>
  </si>
  <si>
    <t xml:space="preserve">        経常外費用計</t>
  </si>
  <si>
    <t xml:space="preserve">          当期経常外増減額</t>
  </si>
  <si>
    <t xml:space="preserve">          税引前当期一般正味財産増減額</t>
  </si>
  <si>
    <t xml:space="preserve">          法 人 税 、  住  民  税  及  び 事 業 税</t>
  </si>
  <si>
    <t xml:space="preserve">          当期一般正味財産増減額</t>
  </si>
  <si>
    <t xml:space="preserve">          一般正味財産期首残高</t>
  </si>
  <si>
    <t xml:space="preserve">          一般正味財産期末残高</t>
  </si>
  <si>
    <t>Ⅱ　指定正味財産増減の部</t>
  </si>
  <si>
    <t xml:space="preserve">          当期指定正味財産増減額</t>
  </si>
  <si>
    <t xml:space="preserve">          指定正味財産期首残高</t>
  </si>
  <si>
    <t xml:space="preserve">          指定正味財産期末残高</t>
  </si>
  <si>
    <t>Ⅲ　正味財産期末残高</t>
  </si>
  <si>
    <t>公益目的事業会計</t>
    <rPh sb="6" eb="8">
      <t>カイケイ</t>
    </rPh>
    <phoneticPr fontId="1"/>
  </si>
  <si>
    <t xml:space="preserve">          未    収    金     （     駐    車    場　　） </t>
    <phoneticPr fontId="1"/>
  </si>
  <si>
    <t xml:space="preserve">          沖 縄 小 児  保  健 賞 定  期  預  金</t>
    <phoneticPr fontId="1"/>
  </si>
  <si>
    <t xml:space="preserve">          他　　会　　計　　振　　替　　額</t>
    <rPh sb="10" eb="11">
      <t>タ</t>
    </rPh>
    <rPh sb="13" eb="14">
      <t>カイ</t>
    </rPh>
    <rPh sb="16" eb="17">
      <t>ケイ</t>
    </rPh>
    <rPh sb="19" eb="20">
      <t>オサム</t>
    </rPh>
    <rPh sb="22" eb="23">
      <t>タイ</t>
    </rPh>
    <rPh sb="25" eb="26">
      <t>ガク</t>
    </rPh>
    <phoneticPr fontId="1"/>
  </si>
  <si>
    <t>公益社団法人 沖縄県小児保健協会</t>
    <phoneticPr fontId="1"/>
  </si>
  <si>
    <t>計算書内訳表</t>
    <rPh sb="0" eb="2">
      <t>ケイサン</t>
    </rPh>
    <rPh sb="2" eb="3">
      <t>ショ</t>
    </rPh>
    <rPh sb="3" eb="5">
      <t>ウチワケ</t>
    </rPh>
    <rPh sb="5" eb="6">
      <t>ヒョウ</t>
    </rPh>
    <phoneticPr fontId="1"/>
  </si>
  <si>
    <t>正味財産</t>
    <phoneticPr fontId="1"/>
  </si>
  <si>
    <t>負債合計</t>
    <phoneticPr fontId="1"/>
  </si>
  <si>
    <t>固定負債合計</t>
    <phoneticPr fontId="1"/>
  </si>
  <si>
    <t xml:space="preserve">    退職給付引当金</t>
    <phoneticPr fontId="1"/>
  </si>
  <si>
    <t xml:space="preserve"> (固定負債)</t>
    <phoneticPr fontId="1"/>
  </si>
  <si>
    <t>流動負債合計</t>
    <phoneticPr fontId="1"/>
  </si>
  <si>
    <t xml:space="preserve">    未払消費税等</t>
    <phoneticPr fontId="1"/>
  </si>
  <si>
    <t xml:space="preserve">    未払法人税等</t>
    <phoneticPr fontId="1"/>
  </si>
  <si>
    <t xml:space="preserve">      その他</t>
    <phoneticPr fontId="1"/>
  </si>
  <si>
    <t xml:space="preserve">      雇用保険</t>
    <phoneticPr fontId="1"/>
  </si>
  <si>
    <t xml:space="preserve">      住民税</t>
    <phoneticPr fontId="1"/>
  </si>
  <si>
    <t xml:space="preserve">      健康保険･厚生年金保険料</t>
    <phoneticPr fontId="1"/>
  </si>
  <si>
    <t xml:space="preserve">      源泉所得税</t>
    <phoneticPr fontId="1"/>
  </si>
  <si>
    <t xml:space="preserve">    預　 り　金</t>
    <phoneticPr fontId="1"/>
  </si>
  <si>
    <t xml:space="preserve">      会費</t>
    <phoneticPr fontId="1"/>
  </si>
  <si>
    <t xml:space="preserve">      駐車料</t>
    <rPh sb="6" eb="9">
      <t>チュウシャリョウ</t>
    </rPh>
    <phoneticPr fontId="1"/>
  </si>
  <si>
    <t xml:space="preserve">    前　受　金</t>
    <phoneticPr fontId="1"/>
  </si>
  <si>
    <t>　　　収益会計から法人会計へ利益の繰出分</t>
    <rPh sb="3" eb="5">
      <t>シュウエキ</t>
    </rPh>
    <rPh sb="5" eb="7">
      <t>カイケイ</t>
    </rPh>
    <rPh sb="9" eb="11">
      <t>ホウジン</t>
    </rPh>
    <rPh sb="11" eb="13">
      <t>カイケイ</t>
    </rPh>
    <rPh sb="14" eb="16">
      <t>リエキ</t>
    </rPh>
    <rPh sb="17" eb="18">
      <t>クリ</t>
    </rPh>
    <rPh sb="18" eb="19">
      <t>デ</t>
    </rPh>
    <rPh sb="19" eb="20">
      <t>ブン</t>
    </rPh>
    <phoneticPr fontId="1"/>
  </si>
  <si>
    <t xml:space="preserve">      事業諸経費</t>
    <phoneticPr fontId="1"/>
  </si>
  <si>
    <t>　  未　払　金</t>
    <phoneticPr fontId="1"/>
  </si>
  <si>
    <t xml:space="preserve"> (流動負債)</t>
    <phoneticPr fontId="1"/>
  </si>
  <si>
    <t>資産合計</t>
    <phoneticPr fontId="1"/>
  </si>
  <si>
    <t>固定資産合計</t>
    <phoneticPr fontId="1"/>
  </si>
  <si>
    <t xml:space="preserve">    ソフトウェア</t>
    <phoneticPr fontId="1"/>
  </si>
  <si>
    <t xml:space="preserve">    車輌運搬具</t>
    <phoneticPr fontId="1"/>
  </si>
  <si>
    <t xml:space="preserve">    什器備品</t>
    <phoneticPr fontId="1"/>
  </si>
  <si>
    <t xml:space="preserve">    構築物</t>
    <phoneticPr fontId="1"/>
  </si>
  <si>
    <t xml:space="preserve">    建物</t>
    <phoneticPr fontId="1"/>
  </si>
  <si>
    <t xml:space="preserve">    土地（  駐車場   ）</t>
    <phoneticPr fontId="1"/>
  </si>
  <si>
    <t xml:space="preserve">    土地（ 小児保健センター ）</t>
    <phoneticPr fontId="1"/>
  </si>
  <si>
    <t xml:space="preserve">  その他固定資産</t>
    <phoneticPr fontId="1"/>
  </si>
  <si>
    <t xml:space="preserve">      琉球銀行 本店</t>
    <phoneticPr fontId="1"/>
  </si>
  <si>
    <t xml:space="preserve">    沖縄小児保健賞定期預金</t>
    <phoneticPr fontId="1"/>
  </si>
  <si>
    <t xml:space="preserve">      減価引当資産(駐車)ゆうちょ銀行</t>
    <rPh sb="13" eb="15">
      <t>チュウシャ</t>
    </rPh>
    <rPh sb="20" eb="22">
      <t>ギンコウ</t>
    </rPh>
    <phoneticPr fontId="1"/>
  </si>
  <si>
    <t xml:space="preserve">      減価引当資産(建物)琉球銀行 本店</t>
    <rPh sb="16" eb="18">
      <t>リュウキュウ</t>
    </rPh>
    <rPh sb="18" eb="20">
      <t>ギンコウ</t>
    </rPh>
    <rPh sb="21" eb="23">
      <t>ホンテン</t>
    </rPh>
    <phoneticPr fontId="1"/>
  </si>
  <si>
    <t xml:space="preserve">      減価引当資産(備品)琉球銀行 本店</t>
    <rPh sb="16" eb="18">
      <t>リュウキュウ</t>
    </rPh>
    <rPh sb="18" eb="20">
      <t>ギンコウ</t>
    </rPh>
    <rPh sb="21" eb="23">
      <t>ホンテン</t>
    </rPh>
    <phoneticPr fontId="1"/>
  </si>
  <si>
    <t xml:space="preserve">    減価償却引当資産</t>
    <phoneticPr fontId="1"/>
  </si>
  <si>
    <t xml:space="preserve">      沖縄銀行 本店</t>
    <rPh sb="6" eb="8">
      <t>オキナワ</t>
    </rPh>
    <rPh sb="8" eb="10">
      <t>ギンコウ</t>
    </rPh>
    <rPh sb="11" eb="13">
      <t>ホンテン</t>
    </rPh>
    <phoneticPr fontId="1"/>
  </si>
  <si>
    <t xml:space="preserve">      琉球銀行 本店　</t>
    <rPh sb="6" eb="8">
      <t>リュウキュウ</t>
    </rPh>
    <rPh sb="8" eb="10">
      <t>ギンコウ</t>
    </rPh>
    <phoneticPr fontId="1"/>
  </si>
  <si>
    <t xml:space="preserve">    法人会計定期預金</t>
    <rPh sb="4" eb="6">
      <t>ホウジン</t>
    </rPh>
    <rPh sb="6" eb="8">
      <t>カイケイ</t>
    </rPh>
    <rPh sb="8" eb="10">
      <t>テイキ</t>
    </rPh>
    <rPh sb="10" eb="12">
      <t>ヨキン</t>
    </rPh>
    <phoneticPr fontId="1"/>
  </si>
  <si>
    <t xml:space="preserve">      退職給付引当資産</t>
    <phoneticPr fontId="1"/>
  </si>
  <si>
    <t>　　退職給付引当資産</t>
    <phoneticPr fontId="1"/>
  </si>
  <si>
    <t>　特定資産</t>
    <phoneticPr fontId="1"/>
  </si>
  <si>
    <t xml:space="preserve"> (固定資産)</t>
    <phoneticPr fontId="1"/>
  </si>
  <si>
    <t>流動資産合計</t>
    <rPh sb="0" eb="1">
      <t>リュウ</t>
    </rPh>
    <phoneticPr fontId="1"/>
  </si>
  <si>
    <t xml:space="preserve">       労働保険料等</t>
    <rPh sb="12" eb="13">
      <t>トウ</t>
    </rPh>
    <phoneticPr fontId="1"/>
  </si>
  <si>
    <t xml:space="preserve">    仮　払　金</t>
    <phoneticPr fontId="1"/>
  </si>
  <si>
    <t xml:space="preserve">       職員（健診代他）</t>
    <rPh sb="12" eb="13">
      <t>ダイ</t>
    </rPh>
    <phoneticPr fontId="1"/>
  </si>
  <si>
    <t xml:space="preserve">       事業諸経費の立替（法人）</t>
    <rPh sb="13" eb="15">
      <t>タテカエ</t>
    </rPh>
    <rPh sb="16" eb="18">
      <t>ホウジン</t>
    </rPh>
    <phoneticPr fontId="1"/>
  </si>
  <si>
    <t xml:space="preserve">       事業諸経費の立替（収益）</t>
    <rPh sb="13" eb="15">
      <t>タテカエ</t>
    </rPh>
    <rPh sb="16" eb="18">
      <t>シュウエキ</t>
    </rPh>
    <phoneticPr fontId="1"/>
  </si>
  <si>
    <t xml:space="preserve">    立　替　金</t>
    <phoneticPr fontId="1"/>
  </si>
  <si>
    <t>　　　 収益から法人へ利益の繰入分</t>
    <rPh sb="4" eb="6">
      <t>シュウエキ</t>
    </rPh>
    <rPh sb="8" eb="10">
      <t>ホウジン</t>
    </rPh>
    <rPh sb="11" eb="13">
      <t>リエキ</t>
    </rPh>
    <rPh sb="14" eb="16">
      <t>クリイレ</t>
    </rPh>
    <rPh sb="16" eb="17">
      <t>ブン</t>
    </rPh>
    <phoneticPr fontId="1"/>
  </si>
  <si>
    <t xml:space="preserve">       会費（法人から公益へ配賦分）</t>
    <rPh sb="7" eb="9">
      <t>カイヒ</t>
    </rPh>
    <rPh sb="10" eb="12">
      <t>ホウジン</t>
    </rPh>
    <rPh sb="14" eb="16">
      <t>コウエキ</t>
    </rPh>
    <rPh sb="17" eb="19">
      <t>ハイフ</t>
    </rPh>
    <rPh sb="19" eb="20">
      <t>ブン</t>
    </rPh>
    <phoneticPr fontId="1"/>
  </si>
  <si>
    <t>　　　 駐車料</t>
    <rPh sb="4" eb="7">
      <t>チュウシャリョウ</t>
    </rPh>
    <phoneticPr fontId="1"/>
  </si>
  <si>
    <t xml:space="preserve">       ホール貸出料</t>
    <phoneticPr fontId="1"/>
  </si>
  <si>
    <t>　　　 市町村（受託料等）</t>
    <rPh sb="4" eb="7">
      <t>シチョウソン</t>
    </rPh>
    <rPh sb="8" eb="10">
      <t>ジュタク</t>
    </rPh>
    <rPh sb="10" eb="11">
      <t>リョウ</t>
    </rPh>
    <rPh sb="11" eb="12">
      <t>トウ</t>
    </rPh>
    <phoneticPr fontId="1"/>
  </si>
  <si>
    <t xml:space="preserve">    未　収  金</t>
    <phoneticPr fontId="1"/>
  </si>
  <si>
    <t xml:space="preserve">      　ゆうちょ銀行（当座）</t>
    <rPh sb="11" eb="13">
      <t>ギンコウ</t>
    </rPh>
    <rPh sb="14" eb="16">
      <t>トウザ</t>
    </rPh>
    <phoneticPr fontId="1"/>
  </si>
  <si>
    <t xml:space="preserve">    郵  便  振  替</t>
    <phoneticPr fontId="1"/>
  </si>
  <si>
    <t>　　　　　沖縄海邦銀行 本店</t>
    <rPh sb="5" eb="7">
      <t>オキナワ</t>
    </rPh>
    <rPh sb="7" eb="9">
      <t>カイホウ</t>
    </rPh>
    <rPh sb="9" eb="11">
      <t>ギンコウ</t>
    </rPh>
    <rPh sb="12" eb="14">
      <t>ホンテン</t>
    </rPh>
    <phoneticPr fontId="1"/>
  </si>
  <si>
    <t xml:space="preserve">      　　沖縄銀行 本店</t>
    <rPh sb="8" eb="10">
      <t>オキナワ</t>
    </rPh>
    <rPh sb="10" eb="12">
      <t>ギンコウ</t>
    </rPh>
    <rPh sb="13" eb="15">
      <t>ホンテン</t>
    </rPh>
    <phoneticPr fontId="1"/>
  </si>
  <si>
    <t xml:space="preserve">       普通預金 （ 法人会計 ）</t>
    <rPh sb="14" eb="16">
      <t>ホウジン</t>
    </rPh>
    <rPh sb="16" eb="18">
      <t>カイケイ</t>
    </rPh>
    <phoneticPr fontId="1"/>
  </si>
  <si>
    <t xml:space="preserve">      　　琉球銀行 本店</t>
    <rPh sb="8" eb="10">
      <t>リュウキュウ</t>
    </rPh>
    <rPh sb="10" eb="12">
      <t>ギンコウ</t>
    </rPh>
    <rPh sb="13" eb="15">
      <t>ホンテン</t>
    </rPh>
    <phoneticPr fontId="1"/>
  </si>
  <si>
    <t xml:space="preserve">       普通預金 （ 収益事業会計 ）</t>
    <rPh sb="14" eb="16">
      <t>シュウエキ</t>
    </rPh>
    <rPh sb="16" eb="18">
      <t>ジギョウ</t>
    </rPh>
    <rPh sb="18" eb="20">
      <t>カイケイ</t>
    </rPh>
    <phoneticPr fontId="1"/>
  </si>
  <si>
    <t xml:space="preserve">        　琉球銀行 本店</t>
    <rPh sb="9" eb="11">
      <t>リュウキュウ</t>
    </rPh>
    <rPh sb="11" eb="13">
      <t>ギンコウ</t>
    </rPh>
    <rPh sb="14" eb="16">
      <t>ホンテン</t>
    </rPh>
    <phoneticPr fontId="1"/>
  </si>
  <si>
    <t xml:space="preserve">     　普通預金 （ 公益目的事業会計 ）</t>
    <rPh sb="13" eb="15">
      <t>コウエキ</t>
    </rPh>
    <rPh sb="15" eb="17">
      <t>モクテキ</t>
    </rPh>
    <rPh sb="17" eb="19">
      <t>ジギョウ</t>
    </rPh>
    <rPh sb="19" eb="21">
      <t>カイケイ</t>
    </rPh>
    <phoneticPr fontId="1"/>
  </si>
  <si>
    <t xml:space="preserve">    普　通　預　金</t>
    <phoneticPr fontId="1"/>
  </si>
  <si>
    <t>　　現　金</t>
    <phoneticPr fontId="1"/>
  </si>
  <si>
    <t xml:space="preserve"> (流動資産)</t>
    <phoneticPr fontId="1"/>
  </si>
  <si>
    <t>公益社団法人沖縄県小児保健協会</t>
    <phoneticPr fontId="1"/>
  </si>
  <si>
    <t>財産目録内訳表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</si>
</sst>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&quot;〔   &quot;#,##0&quot;   〕&quot;;&quot;〔   &quot;\ &quot;&quot;&quot;△ &quot;#,##0&quot;   〕&quot;"/>
    <numFmt numFmtId="178" formatCode="&quot;(   &quot;#,##0&quot;   )&quot;;&quot;(   &quot;\ &quot;&quot;&quot;△ &quot;#,##0&quot;   )&quot;"/>
    <numFmt numFmtId="179" formatCode="&quot;〔　&quot;#,##0&quot;　〕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3" fontId="3" fillId="0" borderId="8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 shrinkToFit="1"/>
    </xf>
    <xf numFmtId="3" fontId="3" fillId="0" borderId="10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 shrinkToFit="1"/>
    </xf>
    <xf numFmtId="3" fontId="3" fillId="0" borderId="1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179" fontId="3" fillId="0" borderId="1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179" fontId="3" fillId="0" borderId="9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A2" sqref="A2:H3"/>
    </sheetView>
  </sheetViews>
  <sheetFormatPr defaultRowHeight="11.25" x14ac:dyDescent="0.15"/>
  <cols>
    <col min="1" max="3" width="9" style="1"/>
    <col min="4" max="4" width="6.125" style="1" customWidth="1"/>
    <col min="5" max="5" width="13.875" style="2" bestFit="1" customWidth="1"/>
    <col min="6" max="8" width="13" style="2" customWidth="1"/>
    <col min="9" max="9" width="9" style="1"/>
    <col min="10" max="10" width="9.625" style="1" customWidth="1"/>
    <col min="11" max="16384" width="9" style="1"/>
  </cols>
  <sheetData>
    <row r="1" spans="1:8" ht="14.25" customHeight="1" x14ac:dyDescent="0.15">
      <c r="H1" s="20" t="s">
        <v>133</v>
      </c>
    </row>
    <row r="2" spans="1:8" x14ac:dyDescent="0.15">
      <c r="A2" s="43" t="s">
        <v>0</v>
      </c>
      <c r="B2" s="43"/>
      <c r="C2" s="43"/>
      <c r="D2" s="43"/>
      <c r="E2" s="43"/>
      <c r="F2" s="43"/>
      <c r="G2" s="43"/>
      <c r="H2" s="43"/>
    </row>
    <row r="3" spans="1:8" x14ac:dyDescent="0.15">
      <c r="A3" s="43"/>
      <c r="B3" s="43"/>
      <c r="C3" s="43"/>
      <c r="D3" s="43"/>
      <c r="E3" s="43"/>
      <c r="F3" s="43"/>
      <c r="G3" s="43"/>
      <c r="H3" s="43"/>
    </row>
    <row r="4" spans="1:8" x14ac:dyDescent="0.15">
      <c r="A4" s="44" t="s">
        <v>1</v>
      </c>
      <c r="B4" s="44"/>
      <c r="C4" s="44"/>
      <c r="D4" s="44"/>
      <c r="E4" s="44"/>
      <c r="F4" s="44"/>
      <c r="G4" s="44"/>
      <c r="H4" s="44"/>
    </row>
    <row r="5" spans="1:8" ht="13.5" customHeight="1" x14ac:dyDescent="0.15">
      <c r="A5" s="45" t="s">
        <v>132</v>
      </c>
      <c r="B5" s="45"/>
      <c r="C5" s="45"/>
      <c r="D5" s="45"/>
      <c r="F5" s="3"/>
      <c r="G5" s="3"/>
      <c r="H5" s="4" t="s">
        <v>2</v>
      </c>
    </row>
    <row r="6" spans="1:8" ht="13.5" customHeight="1" x14ac:dyDescent="0.15">
      <c r="A6" s="41" t="s">
        <v>3</v>
      </c>
      <c r="B6" s="42"/>
      <c r="C6" s="42"/>
      <c r="D6" s="42"/>
      <c r="E6" s="5" t="s">
        <v>128</v>
      </c>
      <c r="F6" s="5" t="s">
        <v>4</v>
      </c>
      <c r="G6" s="5" t="s">
        <v>5</v>
      </c>
      <c r="H6" s="5" t="s">
        <v>6</v>
      </c>
    </row>
    <row r="7" spans="1:8" ht="13.5" customHeight="1" x14ac:dyDescent="0.15">
      <c r="A7" s="46" t="s">
        <v>7</v>
      </c>
      <c r="B7" s="47"/>
      <c r="C7" s="47"/>
      <c r="D7" s="47"/>
      <c r="E7" s="6"/>
      <c r="F7" s="7"/>
      <c r="G7" s="7"/>
      <c r="H7" s="6"/>
    </row>
    <row r="8" spans="1:8" ht="13.5" customHeight="1" x14ac:dyDescent="0.15">
      <c r="A8" s="48" t="s">
        <v>8</v>
      </c>
      <c r="B8" s="49"/>
      <c r="C8" s="49"/>
      <c r="D8" s="49"/>
      <c r="E8" s="8"/>
      <c r="F8" s="9"/>
      <c r="G8" s="9"/>
      <c r="H8" s="8"/>
    </row>
    <row r="9" spans="1:8" ht="13.5" customHeight="1" x14ac:dyDescent="0.15">
      <c r="A9" s="48" t="s">
        <v>9</v>
      </c>
      <c r="B9" s="49"/>
      <c r="C9" s="49"/>
      <c r="D9" s="49"/>
      <c r="E9" s="8">
        <v>67959167</v>
      </c>
      <c r="F9" s="9">
        <v>2785506</v>
      </c>
      <c r="G9" s="9">
        <v>2854964</v>
      </c>
      <c r="H9" s="8">
        <v>73599637</v>
      </c>
    </row>
    <row r="10" spans="1:8" ht="13.5" customHeight="1" x14ac:dyDescent="0.15">
      <c r="A10" s="48" t="s">
        <v>10</v>
      </c>
      <c r="B10" s="49"/>
      <c r="C10" s="49"/>
      <c r="D10" s="49"/>
      <c r="E10" s="8">
        <v>55325471</v>
      </c>
      <c r="F10" s="9">
        <v>0</v>
      </c>
      <c r="G10" s="9">
        <v>825861</v>
      </c>
      <c r="H10" s="8">
        <v>56151332</v>
      </c>
    </row>
    <row r="11" spans="1:8" ht="13.5" customHeight="1" x14ac:dyDescent="0.15">
      <c r="A11" s="48" t="s">
        <v>129</v>
      </c>
      <c r="B11" s="49"/>
      <c r="C11" s="49"/>
      <c r="D11" s="49"/>
      <c r="E11" s="8">
        <v>0</v>
      </c>
      <c r="F11" s="9">
        <v>48000</v>
      </c>
      <c r="G11" s="9">
        <v>0</v>
      </c>
      <c r="H11" s="8">
        <v>48000</v>
      </c>
    </row>
    <row r="12" spans="1:8" ht="13.5" customHeight="1" x14ac:dyDescent="0.15">
      <c r="A12" s="48" t="s">
        <v>11</v>
      </c>
      <c r="B12" s="49"/>
      <c r="C12" s="49"/>
      <c r="D12" s="49"/>
      <c r="E12" s="8">
        <v>1476811</v>
      </c>
      <c r="F12" s="9">
        <v>0</v>
      </c>
      <c r="G12" s="9">
        <v>0</v>
      </c>
      <c r="H12" s="8">
        <v>1476811</v>
      </c>
    </row>
    <row r="13" spans="1:8" ht="13.5" customHeight="1" x14ac:dyDescent="0.15">
      <c r="A13" s="48" t="s">
        <v>12</v>
      </c>
      <c r="B13" s="49"/>
      <c r="C13" s="49"/>
      <c r="D13" s="49"/>
      <c r="E13" s="10">
        <v>1014983</v>
      </c>
      <c r="F13" s="11">
        <v>0</v>
      </c>
      <c r="G13" s="11">
        <v>0</v>
      </c>
      <c r="H13" s="10">
        <v>1014983</v>
      </c>
    </row>
    <row r="14" spans="1:8" ht="13.5" customHeight="1" x14ac:dyDescent="0.15">
      <c r="A14" s="48" t="s">
        <v>13</v>
      </c>
      <c r="B14" s="49"/>
      <c r="C14" s="49"/>
      <c r="D14" s="49"/>
      <c r="E14" s="12">
        <v>125776432</v>
      </c>
      <c r="F14" s="13">
        <v>2833506</v>
      </c>
      <c r="G14" s="13">
        <v>3680825</v>
      </c>
      <c r="H14" s="12">
        <v>132290763</v>
      </c>
    </row>
    <row r="15" spans="1:8" ht="13.5" customHeight="1" x14ac:dyDescent="0.15">
      <c r="A15" s="48" t="s">
        <v>14</v>
      </c>
      <c r="B15" s="49"/>
      <c r="C15" s="49"/>
      <c r="D15" s="49"/>
      <c r="E15" s="6"/>
      <c r="F15" s="7"/>
      <c r="G15" s="7"/>
      <c r="H15" s="6"/>
    </row>
    <row r="16" spans="1:8" ht="13.5" customHeight="1" x14ac:dyDescent="0.15">
      <c r="A16" s="48" t="s">
        <v>15</v>
      </c>
      <c r="B16" s="49"/>
      <c r="C16" s="49"/>
      <c r="D16" s="49"/>
      <c r="E16" s="8"/>
      <c r="F16" s="9"/>
      <c r="G16" s="9"/>
      <c r="H16" s="8"/>
    </row>
    <row r="17" spans="1:8" ht="13.5" customHeight="1" x14ac:dyDescent="0.15">
      <c r="A17" s="48" t="s">
        <v>16</v>
      </c>
      <c r="B17" s="49"/>
      <c r="C17" s="49"/>
      <c r="D17" s="49"/>
      <c r="E17" s="8">
        <v>875760</v>
      </c>
      <c r="F17" s="9">
        <v>0</v>
      </c>
      <c r="G17" s="9">
        <v>0</v>
      </c>
      <c r="H17" s="8">
        <v>875760</v>
      </c>
    </row>
    <row r="18" spans="1:8" ht="13.5" customHeight="1" x14ac:dyDescent="0.15">
      <c r="A18" s="48" t="s">
        <v>17</v>
      </c>
      <c r="B18" s="49"/>
      <c r="C18" s="49"/>
      <c r="D18" s="49"/>
      <c r="E18" s="8">
        <v>0</v>
      </c>
      <c r="F18" s="9">
        <v>0</v>
      </c>
      <c r="G18" s="9">
        <v>40000000</v>
      </c>
      <c r="H18" s="8">
        <v>40000000</v>
      </c>
    </row>
    <row r="19" spans="1:8" ht="13.5" customHeight="1" x14ac:dyDescent="0.15">
      <c r="A19" s="48" t="s">
        <v>18</v>
      </c>
      <c r="B19" s="49"/>
      <c r="C19" s="49"/>
      <c r="D19" s="49"/>
      <c r="E19" s="8">
        <v>28934713</v>
      </c>
      <c r="F19" s="9">
        <v>3919812</v>
      </c>
      <c r="G19" s="9">
        <v>0</v>
      </c>
      <c r="H19" s="8">
        <v>32854525</v>
      </c>
    </row>
    <row r="20" spans="1:8" ht="13.5" customHeight="1" x14ac:dyDescent="0.15">
      <c r="A20" s="48" t="s">
        <v>130</v>
      </c>
      <c r="B20" s="49"/>
      <c r="C20" s="49"/>
      <c r="D20" s="49"/>
      <c r="E20" s="10">
        <v>12450000</v>
      </c>
      <c r="F20" s="11">
        <v>0</v>
      </c>
      <c r="G20" s="11">
        <v>0</v>
      </c>
      <c r="H20" s="10">
        <v>12450000</v>
      </c>
    </row>
    <row r="21" spans="1:8" ht="13.5" customHeight="1" x14ac:dyDescent="0.15">
      <c r="A21" s="48" t="s">
        <v>19</v>
      </c>
      <c r="B21" s="49"/>
      <c r="C21" s="49"/>
      <c r="D21" s="49"/>
      <c r="E21" s="12">
        <v>42260473</v>
      </c>
      <c r="F21" s="13">
        <v>3919812</v>
      </c>
      <c r="G21" s="13">
        <v>40000000</v>
      </c>
      <c r="H21" s="12">
        <v>86180285</v>
      </c>
    </row>
    <row r="22" spans="1:8" ht="13.5" customHeight="1" x14ac:dyDescent="0.15">
      <c r="A22" s="48" t="s">
        <v>20</v>
      </c>
      <c r="B22" s="49"/>
      <c r="C22" s="49"/>
      <c r="D22" s="49"/>
      <c r="E22" s="6"/>
      <c r="F22" s="7"/>
      <c r="G22" s="7"/>
      <c r="H22" s="6"/>
    </row>
    <row r="23" spans="1:8" ht="13.5" customHeight="1" x14ac:dyDescent="0.15">
      <c r="A23" s="48" t="s">
        <v>21</v>
      </c>
      <c r="B23" s="49"/>
      <c r="C23" s="49"/>
      <c r="D23" s="49"/>
      <c r="E23" s="8">
        <v>201646213</v>
      </c>
      <c r="F23" s="9">
        <v>0</v>
      </c>
      <c r="G23" s="9">
        <v>1013298</v>
      </c>
      <c r="H23" s="8">
        <v>202659511</v>
      </c>
    </row>
    <row r="24" spans="1:8" ht="13.5" customHeight="1" x14ac:dyDescent="0.15">
      <c r="A24" s="48" t="s">
        <v>22</v>
      </c>
      <c r="B24" s="49"/>
      <c r="C24" s="49"/>
      <c r="D24" s="49"/>
      <c r="E24" s="8">
        <v>0</v>
      </c>
      <c r="F24" s="9">
        <v>171357328</v>
      </c>
      <c r="G24" s="9">
        <v>0</v>
      </c>
      <c r="H24" s="8">
        <v>171357328</v>
      </c>
    </row>
    <row r="25" spans="1:8" ht="13.5" customHeight="1" x14ac:dyDescent="0.15">
      <c r="A25" s="48" t="s">
        <v>23</v>
      </c>
      <c r="B25" s="49"/>
      <c r="C25" s="49"/>
      <c r="D25" s="49"/>
      <c r="E25" s="8">
        <v>325066857</v>
      </c>
      <c r="F25" s="9">
        <v>0</v>
      </c>
      <c r="G25" s="9">
        <v>1633502</v>
      </c>
      <c r="H25" s="8">
        <v>326700359</v>
      </c>
    </row>
    <row r="26" spans="1:8" ht="13.5" customHeight="1" x14ac:dyDescent="0.15">
      <c r="A26" s="48" t="s">
        <v>24</v>
      </c>
      <c r="B26" s="49"/>
      <c r="C26" s="49"/>
      <c r="D26" s="49"/>
      <c r="E26" s="8">
        <v>6627954</v>
      </c>
      <c r="F26" s="9">
        <v>1215788</v>
      </c>
      <c r="G26" s="9">
        <v>33307</v>
      </c>
      <c r="H26" s="8">
        <v>7877049</v>
      </c>
    </row>
    <row r="27" spans="1:8" ht="13.5" customHeight="1" x14ac:dyDescent="0.15">
      <c r="A27" s="48" t="s">
        <v>25</v>
      </c>
      <c r="B27" s="49"/>
      <c r="C27" s="49"/>
      <c r="D27" s="49"/>
      <c r="E27" s="8">
        <v>8027541</v>
      </c>
      <c r="F27" s="9">
        <v>0</v>
      </c>
      <c r="G27" s="9">
        <v>40339</v>
      </c>
      <c r="H27" s="8">
        <v>8067880</v>
      </c>
    </row>
    <row r="28" spans="1:8" ht="13.5" customHeight="1" x14ac:dyDescent="0.15">
      <c r="A28" s="48" t="s">
        <v>26</v>
      </c>
      <c r="B28" s="49"/>
      <c r="C28" s="49"/>
      <c r="D28" s="49"/>
      <c r="E28" s="8">
        <v>655000</v>
      </c>
      <c r="F28" s="9">
        <v>0</v>
      </c>
      <c r="G28" s="9">
        <v>0</v>
      </c>
      <c r="H28" s="8">
        <v>655000</v>
      </c>
    </row>
    <row r="29" spans="1:8" ht="13.5" customHeight="1" x14ac:dyDescent="0.15">
      <c r="A29" s="48" t="s">
        <v>27</v>
      </c>
      <c r="B29" s="49"/>
      <c r="C29" s="49"/>
      <c r="D29" s="49"/>
      <c r="E29" s="10">
        <v>408100</v>
      </c>
      <c r="F29" s="11">
        <v>0</v>
      </c>
      <c r="G29" s="11">
        <v>0</v>
      </c>
      <c r="H29" s="10">
        <v>408100</v>
      </c>
    </row>
    <row r="30" spans="1:8" ht="13.5" customHeight="1" x14ac:dyDescent="0.15">
      <c r="A30" s="48" t="s">
        <v>28</v>
      </c>
      <c r="B30" s="49"/>
      <c r="C30" s="49"/>
      <c r="D30" s="49"/>
      <c r="E30" s="12">
        <v>542431665</v>
      </c>
      <c r="F30" s="13">
        <v>172573116</v>
      </c>
      <c r="G30" s="13">
        <v>2720446</v>
      </c>
      <c r="H30" s="12">
        <v>717725227</v>
      </c>
    </row>
    <row r="31" spans="1:8" ht="13.5" customHeight="1" x14ac:dyDescent="0.15">
      <c r="A31" s="48" t="s">
        <v>29</v>
      </c>
      <c r="B31" s="49"/>
      <c r="C31" s="49"/>
      <c r="D31" s="49"/>
      <c r="E31" s="12">
        <v>584692138</v>
      </c>
      <c r="F31" s="13">
        <v>176492928</v>
      </c>
      <c r="G31" s="13">
        <v>42720446</v>
      </c>
      <c r="H31" s="12">
        <v>803905512</v>
      </c>
    </row>
    <row r="32" spans="1:8" ht="13.5" customHeight="1" x14ac:dyDescent="0.15">
      <c r="A32" s="48" t="s">
        <v>30</v>
      </c>
      <c r="B32" s="49"/>
      <c r="C32" s="49"/>
      <c r="D32" s="49"/>
      <c r="E32" s="12">
        <v>710468570</v>
      </c>
      <c r="F32" s="13">
        <v>179326434</v>
      </c>
      <c r="G32" s="13">
        <v>46401271</v>
      </c>
      <c r="H32" s="12">
        <v>936196275</v>
      </c>
    </row>
    <row r="33" spans="1:8" ht="13.5" customHeight="1" x14ac:dyDescent="0.15">
      <c r="A33" s="48" t="s">
        <v>31</v>
      </c>
      <c r="B33" s="49"/>
      <c r="C33" s="49"/>
      <c r="D33" s="49"/>
      <c r="E33" s="6"/>
      <c r="F33" s="7"/>
      <c r="G33" s="7"/>
      <c r="H33" s="6"/>
    </row>
    <row r="34" spans="1:8" ht="13.5" customHeight="1" x14ac:dyDescent="0.15">
      <c r="A34" s="48" t="s">
        <v>32</v>
      </c>
      <c r="B34" s="49"/>
      <c r="C34" s="49"/>
      <c r="D34" s="49"/>
      <c r="E34" s="8"/>
      <c r="F34" s="9"/>
      <c r="G34" s="9"/>
      <c r="H34" s="8"/>
    </row>
    <row r="35" spans="1:8" ht="13.5" customHeight="1" x14ac:dyDescent="0.15">
      <c r="A35" s="48" t="s">
        <v>33</v>
      </c>
      <c r="B35" s="49"/>
      <c r="C35" s="49"/>
      <c r="D35" s="49"/>
      <c r="E35" s="8">
        <v>38070027</v>
      </c>
      <c r="F35" s="9">
        <v>2109850</v>
      </c>
      <c r="G35" s="9">
        <v>278000</v>
      </c>
      <c r="H35" s="8">
        <v>40457877</v>
      </c>
    </row>
    <row r="36" spans="1:8" ht="13.5" customHeight="1" x14ac:dyDescent="0.15">
      <c r="A36" s="48" t="s">
        <v>34</v>
      </c>
      <c r="B36" s="49"/>
      <c r="C36" s="49"/>
      <c r="D36" s="49"/>
      <c r="E36" s="8">
        <v>0</v>
      </c>
      <c r="F36" s="9">
        <v>315200</v>
      </c>
      <c r="G36" s="9">
        <v>4000</v>
      </c>
      <c r="H36" s="8">
        <v>319200</v>
      </c>
    </row>
    <row r="37" spans="1:8" ht="13.5" customHeight="1" x14ac:dyDescent="0.15">
      <c r="A37" s="48" t="s">
        <v>35</v>
      </c>
      <c r="B37" s="49"/>
      <c r="C37" s="49"/>
      <c r="D37" s="49"/>
      <c r="E37" s="8">
        <v>1826591</v>
      </c>
      <c r="F37" s="9">
        <v>0</v>
      </c>
      <c r="G37" s="9">
        <v>0</v>
      </c>
      <c r="H37" s="8">
        <v>1826591</v>
      </c>
    </row>
    <row r="38" spans="1:8" ht="13.5" customHeight="1" x14ac:dyDescent="0.15">
      <c r="A38" s="48" t="s">
        <v>36</v>
      </c>
      <c r="B38" s="49"/>
      <c r="C38" s="49"/>
      <c r="D38" s="49"/>
      <c r="E38" s="8">
        <v>0</v>
      </c>
      <c r="F38" s="9">
        <v>342200</v>
      </c>
      <c r="G38" s="9">
        <v>0</v>
      </c>
      <c r="H38" s="8">
        <v>342200</v>
      </c>
    </row>
    <row r="39" spans="1:8" ht="13.5" customHeight="1" x14ac:dyDescent="0.15">
      <c r="A39" s="48" t="s">
        <v>37</v>
      </c>
      <c r="B39" s="49"/>
      <c r="C39" s="49"/>
      <c r="D39" s="49"/>
      <c r="E39" s="10">
        <v>2021600</v>
      </c>
      <c r="F39" s="11">
        <v>0</v>
      </c>
      <c r="G39" s="11">
        <v>0</v>
      </c>
      <c r="H39" s="10">
        <v>2021600</v>
      </c>
    </row>
    <row r="40" spans="1:8" ht="13.5" customHeight="1" x14ac:dyDescent="0.15">
      <c r="A40" s="48" t="s">
        <v>38</v>
      </c>
      <c r="B40" s="49"/>
      <c r="C40" s="49"/>
      <c r="D40" s="49"/>
      <c r="E40" s="12">
        <v>41918218</v>
      </c>
      <c r="F40" s="13">
        <v>2767250</v>
      </c>
      <c r="G40" s="13">
        <v>282000</v>
      </c>
      <c r="H40" s="12">
        <v>44967468</v>
      </c>
    </row>
    <row r="41" spans="1:8" ht="13.5" customHeight="1" x14ac:dyDescent="0.15">
      <c r="A41" s="48" t="s">
        <v>39</v>
      </c>
      <c r="B41" s="49"/>
      <c r="C41" s="49"/>
      <c r="D41" s="49"/>
      <c r="E41" s="6"/>
      <c r="F41" s="7"/>
      <c r="G41" s="7"/>
      <c r="H41" s="6"/>
    </row>
    <row r="42" spans="1:8" ht="13.5" customHeight="1" x14ac:dyDescent="0.15">
      <c r="A42" s="48" t="s">
        <v>40</v>
      </c>
      <c r="B42" s="49"/>
      <c r="C42" s="49"/>
      <c r="D42" s="49"/>
      <c r="E42" s="10">
        <v>875760</v>
      </c>
      <c r="F42" s="11">
        <v>0</v>
      </c>
      <c r="G42" s="11">
        <v>0</v>
      </c>
      <c r="H42" s="10">
        <v>875760</v>
      </c>
    </row>
    <row r="43" spans="1:8" ht="13.5" customHeight="1" x14ac:dyDescent="0.15">
      <c r="A43" s="48" t="s">
        <v>41</v>
      </c>
      <c r="B43" s="49"/>
      <c r="C43" s="49"/>
      <c r="D43" s="49"/>
      <c r="E43" s="12">
        <v>875760</v>
      </c>
      <c r="F43" s="13">
        <v>0</v>
      </c>
      <c r="G43" s="13">
        <v>0</v>
      </c>
      <c r="H43" s="12">
        <v>875760</v>
      </c>
    </row>
    <row r="44" spans="1:8" ht="13.5" customHeight="1" x14ac:dyDescent="0.15">
      <c r="A44" s="48" t="s">
        <v>42</v>
      </c>
      <c r="B44" s="49"/>
      <c r="C44" s="49"/>
      <c r="D44" s="49"/>
      <c r="E44" s="12">
        <v>42793978</v>
      </c>
      <c r="F44" s="13">
        <v>2767250</v>
      </c>
      <c r="G44" s="13">
        <v>282000</v>
      </c>
      <c r="H44" s="12">
        <v>45843228</v>
      </c>
    </row>
    <row r="45" spans="1:8" ht="13.5" customHeight="1" x14ac:dyDescent="0.15">
      <c r="A45" s="48" t="s">
        <v>43</v>
      </c>
      <c r="B45" s="49"/>
      <c r="C45" s="49"/>
      <c r="D45" s="49"/>
      <c r="E45" s="6"/>
      <c r="F45" s="7"/>
      <c r="G45" s="7"/>
      <c r="H45" s="6"/>
    </row>
    <row r="46" spans="1:8" ht="13.5" customHeight="1" x14ac:dyDescent="0.15">
      <c r="A46" s="48" t="s">
        <v>44</v>
      </c>
      <c r="B46" s="49"/>
      <c r="C46" s="49"/>
      <c r="D46" s="49"/>
      <c r="E46" s="8"/>
      <c r="F46" s="9"/>
      <c r="G46" s="9"/>
      <c r="H46" s="8"/>
    </row>
    <row r="47" spans="1:8" ht="13.5" customHeight="1" x14ac:dyDescent="0.15">
      <c r="A47" s="48" t="s">
        <v>45</v>
      </c>
      <c r="B47" s="49"/>
      <c r="C47" s="49"/>
      <c r="D47" s="49"/>
      <c r="E47" s="10">
        <v>0</v>
      </c>
      <c r="F47" s="11">
        <v>0</v>
      </c>
      <c r="G47" s="11">
        <v>0</v>
      </c>
      <c r="H47" s="10">
        <v>0</v>
      </c>
    </row>
    <row r="48" spans="1:8" ht="13.5" customHeight="1" x14ac:dyDescent="0.15">
      <c r="A48" s="48" t="s">
        <v>46</v>
      </c>
      <c r="B48" s="49"/>
      <c r="C48" s="49"/>
      <c r="D48" s="49"/>
      <c r="E48" s="6">
        <v>667674592</v>
      </c>
      <c r="F48" s="7">
        <v>176559184</v>
      </c>
      <c r="G48" s="7">
        <v>46119271</v>
      </c>
      <c r="H48" s="6">
        <v>890353047</v>
      </c>
    </row>
    <row r="49" spans="1:8" ht="13.5" customHeight="1" x14ac:dyDescent="0.15">
      <c r="A49" s="48" t="s">
        <v>47</v>
      </c>
      <c r="B49" s="49"/>
      <c r="C49" s="49"/>
      <c r="D49" s="49"/>
      <c r="E49" s="17">
        <f>E21</f>
        <v>42260473</v>
      </c>
      <c r="F49" s="17">
        <f t="shared" ref="F49:G49" si="0">F21</f>
        <v>3919812</v>
      </c>
      <c r="G49" s="17">
        <f t="shared" si="0"/>
        <v>40000000</v>
      </c>
      <c r="H49" s="17">
        <f>H21</f>
        <v>86180285</v>
      </c>
    </row>
    <row r="50" spans="1:8" ht="13.5" customHeight="1" x14ac:dyDescent="0.15">
      <c r="A50" s="48" t="s">
        <v>48</v>
      </c>
      <c r="B50" s="49"/>
      <c r="C50" s="49"/>
      <c r="D50" s="49"/>
      <c r="E50" s="12">
        <v>667674592</v>
      </c>
      <c r="F50" s="13">
        <v>176559184</v>
      </c>
      <c r="G50" s="13">
        <v>46119271</v>
      </c>
      <c r="H50" s="12">
        <v>890353047</v>
      </c>
    </row>
    <row r="51" spans="1:8" ht="13.5" customHeight="1" x14ac:dyDescent="0.15">
      <c r="A51" s="50" t="s">
        <v>49</v>
      </c>
      <c r="B51" s="51"/>
      <c r="C51" s="51"/>
      <c r="D51" s="51"/>
      <c r="E51" s="12">
        <v>710468570</v>
      </c>
      <c r="F51" s="13">
        <v>179326434</v>
      </c>
      <c r="G51" s="13">
        <v>46401271</v>
      </c>
      <c r="H51" s="12">
        <v>936196275</v>
      </c>
    </row>
  </sheetData>
  <mergeCells count="49">
    <mergeCell ref="A48:D48"/>
    <mergeCell ref="A51:D51"/>
    <mergeCell ref="A49:D49"/>
    <mergeCell ref="A50:D50"/>
    <mergeCell ref="A43:D43"/>
    <mergeCell ref="A44:D44"/>
    <mergeCell ref="A45:D45"/>
    <mergeCell ref="A46:D46"/>
    <mergeCell ref="A47:D47"/>
    <mergeCell ref="A38:D3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28:D28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18:D18"/>
    <mergeCell ref="A19:D19"/>
    <mergeCell ref="A20:D20"/>
    <mergeCell ref="A21:D21"/>
    <mergeCell ref="A22:D22"/>
    <mergeCell ref="A13:D13"/>
    <mergeCell ref="A14:D14"/>
    <mergeCell ref="A15:D15"/>
    <mergeCell ref="A16:D16"/>
    <mergeCell ref="A17:D17"/>
    <mergeCell ref="A8:D8"/>
    <mergeCell ref="A9:D9"/>
    <mergeCell ref="A10:D10"/>
    <mergeCell ref="A11:D11"/>
    <mergeCell ref="A12:D12"/>
    <mergeCell ref="A6:D6"/>
    <mergeCell ref="A2:H3"/>
    <mergeCell ref="A4:H4"/>
    <mergeCell ref="A5:D5"/>
    <mergeCell ref="A7:D7"/>
  </mergeCells>
  <phoneticPr fontId="1"/>
  <printOptions horizontalCentered="1"/>
  <pageMargins left="0.51181102362204722" right="0.11811023622047245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zoomScaleNormal="100" workbookViewId="0">
      <selection activeCell="H1" sqref="H1"/>
    </sheetView>
  </sheetViews>
  <sheetFormatPr defaultRowHeight="11.25" x14ac:dyDescent="0.15"/>
  <cols>
    <col min="1" max="3" width="9" style="1"/>
    <col min="4" max="4" width="6.875" style="1" customWidth="1"/>
    <col min="5" max="5" width="14.125" style="2" bestFit="1" customWidth="1"/>
    <col min="6" max="7" width="12.5" style="2" bestFit="1" customWidth="1"/>
    <col min="8" max="8" width="14.125" style="2" bestFit="1" customWidth="1"/>
    <col min="9" max="9" width="9" style="1"/>
    <col min="10" max="10" width="12.5" style="1" bestFit="1" customWidth="1"/>
    <col min="11" max="16384" width="9" style="1"/>
  </cols>
  <sheetData>
    <row r="1" spans="1:8" ht="14.25" customHeight="1" x14ac:dyDescent="0.15">
      <c r="H1" s="20" t="s">
        <v>133</v>
      </c>
    </row>
    <row r="2" spans="1:8" ht="8.25" customHeight="1" x14ac:dyDescent="0.15">
      <c r="A2" s="43" t="s">
        <v>50</v>
      </c>
      <c r="B2" s="43"/>
      <c r="C2" s="43"/>
      <c r="D2" s="43"/>
      <c r="E2" s="43"/>
      <c r="F2" s="43"/>
      <c r="G2" s="43"/>
      <c r="H2" s="43"/>
    </row>
    <row r="3" spans="1:8" x14ac:dyDescent="0.15">
      <c r="A3" s="43"/>
      <c r="B3" s="43"/>
      <c r="C3" s="43"/>
      <c r="D3" s="43"/>
      <c r="E3" s="43"/>
      <c r="F3" s="43"/>
      <c r="G3" s="43"/>
      <c r="H3" s="43"/>
    </row>
    <row r="4" spans="1:8" x14ac:dyDescent="0.15">
      <c r="A4" s="44" t="s">
        <v>51</v>
      </c>
      <c r="B4" s="44"/>
      <c r="C4" s="44"/>
      <c r="D4" s="44"/>
      <c r="E4" s="44"/>
      <c r="F4" s="44"/>
      <c r="G4" s="44"/>
      <c r="H4" s="44"/>
    </row>
    <row r="5" spans="1:8" ht="13.5" customHeight="1" x14ac:dyDescent="0.15">
      <c r="A5" s="45" t="s">
        <v>132</v>
      </c>
      <c r="B5" s="45"/>
      <c r="C5" s="45"/>
      <c r="D5" s="45"/>
      <c r="F5" s="3"/>
      <c r="G5" s="3"/>
      <c r="H5" s="4" t="s">
        <v>2</v>
      </c>
    </row>
    <row r="6" spans="1:8" ht="13.5" customHeight="1" x14ac:dyDescent="0.15">
      <c r="A6" s="41" t="s">
        <v>3</v>
      </c>
      <c r="B6" s="42"/>
      <c r="C6" s="42"/>
      <c r="D6" s="52"/>
      <c r="E6" s="16" t="s">
        <v>128</v>
      </c>
      <c r="F6" s="5" t="s">
        <v>4</v>
      </c>
      <c r="G6" s="5" t="s">
        <v>5</v>
      </c>
      <c r="H6" s="5" t="s">
        <v>6</v>
      </c>
    </row>
    <row r="7" spans="1:8" ht="13.5" customHeight="1" x14ac:dyDescent="0.15">
      <c r="A7" s="46" t="s">
        <v>52</v>
      </c>
      <c r="B7" s="47"/>
      <c r="C7" s="47"/>
      <c r="D7" s="47"/>
      <c r="E7" s="7"/>
      <c r="F7" s="7"/>
      <c r="G7" s="7"/>
      <c r="H7" s="6"/>
    </row>
    <row r="8" spans="1:8" ht="13.5" customHeight="1" x14ac:dyDescent="0.15">
      <c r="A8" s="48" t="s">
        <v>53</v>
      </c>
      <c r="B8" s="49"/>
      <c r="C8" s="49"/>
      <c r="D8" s="49"/>
      <c r="E8" s="9"/>
      <c r="F8" s="9"/>
      <c r="G8" s="9"/>
      <c r="H8" s="8"/>
    </row>
    <row r="9" spans="1:8" ht="13.5" customHeight="1" x14ac:dyDescent="0.15">
      <c r="A9" s="48" t="s">
        <v>54</v>
      </c>
      <c r="B9" s="49"/>
      <c r="C9" s="49"/>
      <c r="D9" s="49"/>
      <c r="E9" s="9"/>
      <c r="F9" s="9"/>
      <c r="G9" s="9"/>
      <c r="H9" s="8"/>
    </row>
    <row r="10" spans="1:8" ht="13.5" customHeight="1" x14ac:dyDescent="0.15">
      <c r="A10" s="48" t="s">
        <v>55</v>
      </c>
      <c r="B10" s="49"/>
      <c r="C10" s="49"/>
      <c r="D10" s="49"/>
      <c r="E10" s="14">
        <v>9469</v>
      </c>
      <c r="F10" s="14">
        <v>866</v>
      </c>
      <c r="G10" s="14">
        <v>0</v>
      </c>
      <c r="H10" s="15">
        <f>SUM(E10:G10)</f>
        <v>10335</v>
      </c>
    </row>
    <row r="11" spans="1:8" ht="13.5" customHeight="1" x14ac:dyDescent="0.15">
      <c r="A11" s="48" t="s">
        <v>56</v>
      </c>
      <c r="B11" s="49"/>
      <c r="C11" s="49"/>
      <c r="D11" s="49"/>
      <c r="E11" s="9">
        <v>9469</v>
      </c>
      <c r="F11" s="9">
        <v>866</v>
      </c>
      <c r="G11" s="9">
        <v>0</v>
      </c>
      <c r="H11" s="8">
        <v>10335</v>
      </c>
    </row>
    <row r="12" spans="1:8" ht="13.5" customHeight="1" x14ac:dyDescent="0.15">
      <c r="A12" s="48" t="s">
        <v>57</v>
      </c>
      <c r="B12" s="49"/>
      <c r="C12" s="49"/>
      <c r="D12" s="49"/>
      <c r="E12" s="14">
        <v>278000</v>
      </c>
      <c r="F12" s="14">
        <v>0</v>
      </c>
      <c r="G12" s="14">
        <v>278000</v>
      </c>
      <c r="H12" s="15">
        <v>556000</v>
      </c>
    </row>
    <row r="13" spans="1:8" ht="13.5" customHeight="1" x14ac:dyDescent="0.15">
      <c r="A13" s="48" t="s">
        <v>58</v>
      </c>
      <c r="B13" s="49"/>
      <c r="C13" s="49"/>
      <c r="D13" s="49"/>
      <c r="E13" s="9">
        <v>278000</v>
      </c>
      <c r="F13" s="9">
        <v>0</v>
      </c>
      <c r="G13" s="9">
        <v>278000</v>
      </c>
      <c r="H13" s="8">
        <v>556000</v>
      </c>
    </row>
    <row r="14" spans="1:8" ht="13.5" customHeight="1" x14ac:dyDescent="0.15">
      <c r="A14" s="48" t="s">
        <v>59</v>
      </c>
      <c r="B14" s="49"/>
      <c r="C14" s="49"/>
      <c r="D14" s="49"/>
      <c r="E14" s="14">
        <v>262333032</v>
      </c>
      <c r="F14" s="14">
        <v>4238200</v>
      </c>
      <c r="G14" s="14">
        <v>0</v>
      </c>
      <c r="H14" s="15">
        <v>266571232</v>
      </c>
    </row>
    <row r="15" spans="1:8" ht="13.5" customHeight="1" x14ac:dyDescent="0.15">
      <c r="A15" s="48" t="s">
        <v>60</v>
      </c>
      <c r="B15" s="49"/>
      <c r="C15" s="49"/>
      <c r="D15" s="49"/>
      <c r="E15" s="9">
        <v>247556825</v>
      </c>
      <c r="F15" s="9">
        <v>0</v>
      </c>
      <c r="G15" s="9">
        <v>0</v>
      </c>
      <c r="H15" s="8">
        <v>247556825</v>
      </c>
    </row>
    <row r="16" spans="1:8" ht="13.5" customHeight="1" x14ac:dyDescent="0.15">
      <c r="A16" s="48" t="s">
        <v>61</v>
      </c>
      <c r="B16" s="49"/>
      <c r="C16" s="49"/>
      <c r="D16" s="49"/>
      <c r="E16" s="9">
        <v>14207637</v>
      </c>
      <c r="F16" s="9">
        <v>0</v>
      </c>
      <c r="G16" s="9">
        <v>0</v>
      </c>
      <c r="H16" s="8">
        <v>14207637</v>
      </c>
    </row>
    <row r="17" spans="1:10" ht="13.5" customHeight="1" x14ac:dyDescent="0.15">
      <c r="A17" s="48" t="s">
        <v>62</v>
      </c>
      <c r="B17" s="49"/>
      <c r="C17" s="49"/>
      <c r="D17" s="49"/>
      <c r="E17" s="9">
        <v>168000</v>
      </c>
      <c r="F17" s="9">
        <v>0</v>
      </c>
      <c r="G17" s="9">
        <v>0</v>
      </c>
      <c r="H17" s="8">
        <v>168000</v>
      </c>
    </row>
    <row r="18" spans="1:10" ht="13.5" customHeight="1" x14ac:dyDescent="0.15">
      <c r="A18" s="48" t="s">
        <v>63</v>
      </c>
      <c r="B18" s="49"/>
      <c r="C18" s="49"/>
      <c r="D18" s="49"/>
      <c r="E18" s="9">
        <v>0</v>
      </c>
      <c r="F18" s="9">
        <v>4238200</v>
      </c>
      <c r="G18" s="9">
        <v>0</v>
      </c>
      <c r="H18" s="8">
        <v>4238200</v>
      </c>
    </row>
    <row r="19" spans="1:10" ht="13.5" customHeight="1" x14ac:dyDescent="0.15">
      <c r="A19" s="48" t="s">
        <v>64</v>
      </c>
      <c r="B19" s="49"/>
      <c r="C19" s="49"/>
      <c r="D19" s="49"/>
      <c r="E19" s="9">
        <v>400570</v>
      </c>
      <c r="F19" s="9">
        <v>0</v>
      </c>
      <c r="G19" s="9">
        <v>0</v>
      </c>
      <c r="H19" s="8">
        <v>400570</v>
      </c>
    </row>
    <row r="20" spans="1:10" ht="13.5" customHeight="1" x14ac:dyDescent="0.15">
      <c r="A20" s="48" t="s">
        <v>65</v>
      </c>
      <c r="B20" s="49"/>
      <c r="C20" s="49"/>
      <c r="D20" s="49"/>
      <c r="E20" s="14">
        <v>0</v>
      </c>
      <c r="F20" s="14">
        <v>0</v>
      </c>
      <c r="G20" s="14">
        <v>42000</v>
      </c>
      <c r="H20" s="15">
        <v>42000</v>
      </c>
    </row>
    <row r="21" spans="1:10" ht="13.5" customHeight="1" x14ac:dyDescent="0.15">
      <c r="A21" s="48" t="s">
        <v>66</v>
      </c>
      <c r="B21" s="49"/>
      <c r="C21" s="49"/>
      <c r="D21" s="49"/>
      <c r="E21" s="9">
        <v>0</v>
      </c>
      <c r="F21" s="9">
        <v>0</v>
      </c>
      <c r="G21" s="9">
        <v>42000</v>
      </c>
      <c r="H21" s="8">
        <v>42000</v>
      </c>
    </row>
    <row r="22" spans="1:10" ht="13.5" customHeight="1" x14ac:dyDescent="0.15">
      <c r="A22" s="48" t="s">
        <v>67</v>
      </c>
      <c r="B22" s="49"/>
      <c r="C22" s="49"/>
      <c r="D22" s="49"/>
      <c r="E22" s="14">
        <v>9000000</v>
      </c>
      <c r="F22" s="14">
        <v>0</v>
      </c>
      <c r="G22" s="14">
        <v>1000000</v>
      </c>
      <c r="H22" s="15">
        <v>10000000</v>
      </c>
    </row>
    <row r="23" spans="1:10" ht="13.5" customHeight="1" x14ac:dyDescent="0.15">
      <c r="A23" s="48" t="s">
        <v>68</v>
      </c>
      <c r="B23" s="49"/>
      <c r="C23" s="49"/>
      <c r="D23" s="49"/>
      <c r="E23" s="9">
        <v>9000000</v>
      </c>
      <c r="F23" s="9">
        <v>0</v>
      </c>
      <c r="G23" s="9">
        <v>1000000</v>
      </c>
      <c r="H23" s="8">
        <v>10000000</v>
      </c>
    </row>
    <row r="24" spans="1:10" ht="13.5" customHeight="1" x14ac:dyDescent="0.15">
      <c r="A24" s="48" t="s">
        <v>69</v>
      </c>
      <c r="B24" s="49"/>
      <c r="C24" s="49"/>
      <c r="D24" s="49"/>
      <c r="E24" s="14">
        <v>59762</v>
      </c>
      <c r="F24" s="14">
        <v>10082</v>
      </c>
      <c r="G24" s="14">
        <v>89874</v>
      </c>
      <c r="H24" s="15">
        <v>159718</v>
      </c>
    </row>
    <row r="25" spans="1:10" ht="13.5" customHeight="1" x14ac:dyDescent="0.15">
      <c r="A25" s="48" t="s">
        <v>70</v>
      </c>
      <c r="B25" s="49"/>
      <c r="C25" s="49"/>
      <c r="D25" s="49"/>
      <c r="E25" s="9">
        <v>44294</v>
      </c>
      <c r="F25" s="9">
        <v>1082</v>
      </c>
      <c r="G25" s="9">
        <v>60599</v>
      </c>
      <c r="H25" s="8">
        <v>105975</v>
      </c>
    </row>
    <row r="26" spans="1:10" ht="13.5" customHeight="1" x14ac:dyDescent="0.15">
      <c r="A26" s="48" t="s">
        <v>71</v>
      </c>
      <c r="B26" s="49"/>
      <c r="C26" s="49"/>
      <c r="D26" s="49"/>
      <c r="E26" s="9">
        <v>15468</v>
      </c>
      <c r="F26" s="9">
        <v>9000</v>
      </c>
      <c r="G26" s="9">
        <v>29275</v>
      </c>
      <c r="H26" s="8">
        <v>53743</v>
      </c>
    </row>
    <row r="27" spans="1:10" ht="13.5" customHeight="1" x14ac:dyDescent="0.15">
      <c r="A27" s="48" t="s">
        <v>72</v>
      </c>
      <c r="B27" s="49"/>
      <c r="C27" s="49"/>
      <c r="D27" s="49"/>
      <c r="E27" s="18">
        <f>E10+E12+E14+E20+E22+E24</f>
        <v>271680263</v>
      </c>
      <c r="F27" s="18">
        <f t="shared" ref="F27:G27" si="0">F10+F12+F14+F20+F22+F24</f>
        <v>4249148</v>
      </c>
      <c r="G27" s="18">
        <f t="shared" si="0"/>
        <v>1409874</v>
      </c>
      <c r="H27" s="12">
        <f>SUM(E27:G27)</f>
        <v>277339285</v>
      </c>
      <c r="J27" s="19"/>
    </row>
    <row r="28" spans="1:10" ht="13.5" customHeight="1" x14ac:dyDescent="0.15">
      <c r="A28" s="48" t="s">
        <v>73</v>
      </c>
      <c r="B28" s="49"/>
      <c r="C28" s="49"/>
      <c r="D28" s="49"/>
      <c r="E28" s="6"/>
      <c r="F28" s="7"/>
      <c r="G28" s="7"/>
      <c r="H28" s="6"/>
    </row>
    <row r="29" spans="1:10" ht="13.5" customHeight="1" x14ac:dyDescent="0.15">
      <c r="A29" s="48" t="s">
        <v>74</v>
      </c>
      <c r="B29" s="49"/>
      <c r="C29" s="49"/>
      <c r="D29" s="49"/>
      <c r="E29" s="14">
        <v>262930722</v>
      </c>
      <c r="F29" s="14"/>
      <c r="G29" s="14"/>
      <c r="H29" s="15">
        <v>262930722</v>
      </c>
    </row>
    <row r="30" spans="1:10" ht="13.5" customHeight="1" x14ac:dyDescent="0.15">
      <c r="A30" s="48" t="s">
        <v>75</v>
      </c>
      <c r="B30" s="49"/>
      <c r="C30" s="49"/>
      <c r="D30" s="49"/>
      <c r="E30" s="8">
        <v>17946152</v>
      </c>
      <c r="F30" s="9"/>
      <c r="G30" s="9"/>
      <c r="H30" s="8">
        <v>17946152</v>
      </c>
    </row>
    <row r="31" spans="1:10" ht="13.5" customHeight="1" x14ac:dyDescent="0.15">
      <c r="A31" s="48" t="s">
        <v>76</v>
      </c>
      <c r="B31" s="49"/>
      <c r="C31" s="49"/>
      <c r="D31" s="49"/>
      <c r="E31" s="8">
        <v>21685856</v>
      </c>
      <c r="F31" s="9"/>
      <c r="G31" s="9"/>
      <c r="H31" s="8">
        <v>21685856</v>
      </c>
    </row>
    <row r="32" spans="1:10" ht="13.5" customHeight="1" x14ac:dyDescent="0.15">
      <c r="A32" s="48" t="s">
        <v>77</v>
      </c>
      <c r="B32" s="49"/>
      <c r="C32" s="49"/>
      <c r="D32" s="49"/>
      <c r="E32" s="8">
        <v>5300684</v>
      </c>
      <c r="F32" s="9"/>
      <c r="G32" s="9"/>
      <c r="H32" s="8">
        <v>5300684</v>
      </c>
    </row>
    <row r="33" spans="1:8" ht="13.5" customHeight="1" x14ac:dyDescent="0.15">
      <c r="A33" s="48" t="s">
        <v>78</v>
      </c>
      <c r="B33" s="49"/>
      <c r="C33" s="49"/>
      <c r="D33" s="49"/>
      <c r="E33" s="8">
        <v>6639439</v>
      </c>
      <c r="F33" s="9"/>
      <c r="G33" s="9"/>
      <c r="H33" s="8">
        <v>6639439</v>
      </c>
    </row>
    <row r="34" spans="1:8" ht="13.5" customHeight="1" x14ac:dyDescent="0.15">
      <c r="A34" s="48" t="s">
        <v>79</v>
      </c>
      <c r="B34" s="49"/>
      <c r="C34" s="49"/>
      <c r="D34" s="49"/>
      <c r="E34" s="8">
        <v>1510310</v>
      </c>
      <c r="F34" s="9"/>
      <c r="G34" s="9"/>
      <c r="H34" s="8">
        <v>1510310</v>
      </c>
    </row>
    <row r="35" spans="1:8" ht="13.5" customHeight="1" x14ac:dyDescent="0.15">
      <c r="A35" s="48" t="s">
        <v>80</v>
      </c>
      <c r="B35" s="49"/>
      <c r="C35" s="49"/>
      <c r="D35" s="49"/>
      <c r="E35" s="8">
        <v>3095523</v>
      </c>
      <c r="F35" s="9"/>
      <c r="G35" s="9"/>
      <c r="H35" s="8">
        <v>3095523</v>
      </c>
    </row>
    <row r="36" spans="1:8" ht="13.5" customHeight="1" x14ac:dyDescent="0.15">
      <c r="A36" s="48" t="s">
        <v>81</v>
      </c>
      <c r="B36" s="49"/>
      <c r="C36" s="49"/>
      <c r="D36" s="49"/>
      <c r="E36" s="8">
        <v>25056468</v>
      </c>
      <c r="F36" s="9"/>
      <c r="G36" s="9"/>
      <c r="H36" s="8">
        <v>25056468</v>
      </c>
    </row>
    <row r="37" spans="1:8" ht="13.5" customHeight="1" x14ac:dyDescent="0.15">
      <c r="A37" s="48" t="s">
        <v>82</v>
      </c>
      <c r="B37" s="49"/>
      <c r="C37" s="49"/>
      <c r="D37" s="49"/>
      <c r="E37" s="8">
        <v>3075678</v>
      </c>
      <c r="F37" s="9"/>
      <c r="G37" s="9"/>
      <c r="H37" s="8">
        <v>3075678</v>
      </c>
    </row>
    <row r="38" spans="1:8" ht="13.5" customHeight="1" x14ac:dyDescent="0.15">
      <c r="A38" s="48" t="s">
        <v>83</v>
      </c>
      <c r="B38" s="49"/>
      <c r="C38" s="49"/>
      <c r="D38" s="49"/>
      <c r="E38" s="8">
        <v>1117548</v>
      </c>
      <c r="F38" s="9"/>
      <c r="G38" s="9"/>
      <c r="H38" s="8">
        <v>1117548</v>
      </c>
    </row>
    <row r="39" spans="1:8" ht="13.5" customHeight="1" x14ac:dyDescent="0.15">
      <c r="A39" s="48" t="s">
        <v>84</v>
      </c>
      <c r="B39" s="49"/>
      <c r="C39" s="49"/>
      <c r="D39" s="49"/>
      <c r="E39" s="8">
        <v>1384950</v>
      </c>
      <c r="F39" s="9"/>
      <c r="G39" s="9"/>
      <c r="H39" s="8">
        <v>1384950</v>
      </c>
    </row>
    <row r="40" spans="1:8" ht="13.5" customHeight="1" x14ac:dyDescent="0.15">
      <c r="A40" s="48" t="s">
        <v>85</v>
      </c>
      <c r="B40" s="49"/>
      <c r="C40" s="49"/>
      <c r="D40" s="49"/>
      <c r="E40" s="8">
        <v>2245465</v>
      </c>
      <c r="F40" s="9"/>
      <c r="G40" s="9"/>
      <c r="H40" s="8">
        <v>2245465</v>
      </c>
    </row>
    <row r="41" spans="1:8" ht="13.5" customHeight="1" x14ac:dyDescent="0.15">
      <c r="A41" s="48" t="s">
        <v>86</v>
      </c>
      <c r="B41" s="49"/>
      <c r="C41" s="49"/>
      <c r="D41" s="49"/>
      <c r="E41" s="8">
        <v>53054</v>
      </c>
      <c r="F41" s="9"/>
      <c r="G41" s="9"/>
      <c r="H41" s="8">
        <v>53054</v>
      </c>
    </row>
    <row r="42" spans="1:8" ht="13.5" customHeight="1" x14ac:dyDescent="0.15">
      <c r="A42" s="48" t="s">
        <v>87</v>
      </c>
      <c r="B42" s="49"/>
      <c r="C42" s="49"/>
      <c r="D42" s="49"/>
      <c r="E42" s="8">
        <v>2336481</v>
      </c>
      <c r="F42" s="9"/>
      <c r="G42" s="9"/>
      <c r="H42" s="8">
        <v>2336481</v>
      </c>
    </row>
    <row r="43" spans="1:8" ht="13.5" customHeight="1" x14ac:dyDescent="0.15">
      <c r="A43" s="48" t="s">
        <v>88</v>
      </c>
      <c r="B43" s="49"/>
      <c r="C43" s="49"/>
      <c r="D43" s="49"/>
      <c r="E43" s="8">
        <v>14960</v>
      </c>
      <c r="F43" s="9"/>
      <c r="G43" s="9"/>
      <c r="H43" s="8">
        <v>14960</v>
      </c>
    </row>
    <row r="44" spans="1:8" ht="13.5" customHeight="1" x14ac:dyDescent="0.15">
      <c r="A44" s="48" t="s">
        <v>89</v>
      </c>
      <c r="B44" s="49"/>
      <c r="C44" s="49"/>
      <c r="D44" s="49"/>
      <c r="E44" s="8">
        <v>1741510</v>
      </c>
      <c r="F44" s="9"/>
      <c r="G44" s="9"/>
      <c r="H44" s="8">
        <v>1741510</v>
      </c>
    </row>
    <row r="45" spans="1:8" ht="13.5" customHeight="1" x14ac:dyDescent="0.15">
      <c r="A45" s="48" t="s">
        <v>90</v>
      </c>
      <c r="B45" s="49"/>
      <c r="C45" s="49"/>
      <c r="D45" s="49"/>
      <c r="E45" s="8">
        <v>124890727</v>
      </c>
      <c r="F45" s="9"/>
      <c r="G45" s="9"/>
      <c r="H45" s="8">
        <v>124890727</v>
      </c>
    </row>
    <row r="46" spans="1:8" ht="13.5" customHeight="1" x14ac:dyDescent="0.15">
      <c r="A46" s="48" t="s">
        <v>91</v>
      </c>
      <c r="B46" s="49"/>
      <c r="C46" s="49"/>
      <c r="D46" s="49"/>
      <c r="E46" s="8">
        <v>14369675</v>
      </c>
      <c r="F46" s="9"/>
      <c r="G46" s="9"/>
      <c r="H46" s="8">
        <v>14369675</v>
      </c>
    </row>
    <row r="47" spans="1:8" ht="13.5" customHeight="1" x14ac:dyDescent="0.15">
      <c r="A47" s="48" t="s">
        <v>92</v>
      </c>
      <c r="B47" s="49"/>
      <c r="C47" s="49"/>
      <c r="D47" s="49"/>
      <c r="E47" s="8">
        <v>4661231</v>
      </c>
      <c r="F47" s="9"/>
      <c r="G47" s="9"/>
      <c r="H47" s="8">
        <v>4661231</v>
      </c>
    </row>
    <row r="48" spans="1:8" ht="13.5" customHeight="1" x14ac:dyDescent="0.15">
      <c r="A48" s="48" t="s">
        <v>93</v>
      </c>
      <c r="B48" s="49"/>
      <c r="C48" s="49"/>
      <c r="D48" s="49"/>
      <c r="E48" s="8">
        <v>3066411</v>
      </c>
      <c r="F48" s="9"/>
      <c r="G48" s="9"/>
      <c r="H48" s="8">
        <v>3066411</v>
      </c>
    </row>
    <row r="49" spans="1:8" ht="13.5" customHeight="1" x14ac:dyDescent="0.15">
      <c r="A49" s="48" t="s">
        <v>94</v>
      </c>
      <c r="B49" s="49"/>
      <c r="C49" s="49"/>
      <c r="D49" s="49"/>
      <c r="E49" s="8">
        <v>22666212</v>
      </c>
      <c r="F49" s="9"/>
      <c r="G49" s="9"/>
      <c r="H49" s="8">
        <v>22666212</v>
      </c>
    </row>
    <row r="50" spans="1:8" ht="13.5" customHeight="1" x14ac:dyDescent="0.15">
      <c r="A50" s="48" t="s">
        <v>95</v>
      </c>
      <c r="B50" s="49"/>
      <c r="C50" s="49"/>
      <c r="D50" s="49"/>
      <c r="E50" s="8">
        <v>72388</v>
      </c>
      <c r="F50" s="9"/>
      <c r="G50" s="9"/>
      <c r="H50" s="8">
        <v>72388</v>
      </c>
    </row>
    <row r="51" spans="1:8" ht="13.5" customHeight="1" x14ac:dyDescent="0.15">
      <c r="A51" s="48" t="s">
        <v>96</v>
      </c>
      <c r="B51" s="49"/>
      <c r="C51" s="49"/>
      <c r="D51" s="49"/>
      <c r="E51" s="14">
        <v>28040176</v>
      </c>
      <c r="F51" s="14"/>
      <c r="G51" s="14"/>
      <c r="H51" s="15">
        <v>28040176</v>
      </c>
    </row>
    <row r="52" spans="1:8" ht="13.5" customHeight="1" x14ac:dyDescent="0.15">
      <c r="A52" s="48" t="s">
        <v>75</v>
      </c>
      <c r="B52" s="49"/>
      <c r="C52" s="49"/>
      <c r="D52" s="49"/>
      <c r="E52" s="8">
        <v>3697536</v>
      </c>
      <c r="F52" s="9"/>
      <c r="G52" s="9"/>
      <c r="H52" s="8">
        <v>3697536</v>
      </c>
    </row>
    <row r="53" spans="1:8" ht="13.5" customHeight="1" x14ac:dyDescent="0.15">
      <c r="A53" s="48" t="s">
        <v>76</v>
      </c>
      <c r="B53" s="49"/>
      <c r="C53" s="49"/>
      <c r="D53" s="49"/>
      <c r="E53" s="8">
        <v>2188300</v>
      </c>
      <c r="F53" s="9"/>
      <c r="G53" s="9"/>
      <c r="H53" s="8">
        <v>2188300</v>
      </c>
    </row>
    <row r="54" spans="1:8" ht="13.5" customHeight="1" x14ac:dyDescent="0.15">
      <c r="A54" s="48" t="s">
        <v>78</v>
      </c>
      <c r="B54" s="49"/>
      <c r="C54" s="49"/>
      <c r="D54" s="49"/>
      <c r="E54" s="8">
        <v>1323267</v>
      </c>
      <c r="F54" s="9"/>
      <c r="G54" s="9"/>
      <c r="H54" s="8">
        <v>1323267</v>
      </c>
    </row>
    <row r="55" spans="1:8" ht="13.5" customHeight="1" x14ac:dyDescent="0.15">
      <c r="A55" s="48" t="s">
        <v>97</v>
      </c>
      <c r="B55" s="49"/>
      <c r="C55" s="49"/>
      <c r="D55" s="49"/>
      <c r="E55" s="8">
        <v>451511</v>
      </c>
      <c r="F55" s="9"/>
      <c r="G55" s="9"/>
      <c r="H55" s="8">
        <v>451511</v>
      </c>
    </row>
    <row r="56" spans="1:8" ht="13.5" customHeight="1" x14ac:dyDescent="0.15">
      <c r="A56" s="48" t="s">
        <v>79</v>
      </c>
      <c r="B56" s="49"/>
      <c r="C56" s="49"/>
      <c r="D56" s="49"/>
      <c r="E56" s="8">
        <v>3420970</v>
      </c>
      <c r="F56" s="9"/>
      <c r="G56" s="9"/>
      <c r="H56" s="8">
        <v>3420970</v>
      </c>
    </row>
    <row r="57" spans="1:8" ht="13.5" customHeight="1" x14ac:dyDescent="0.15">
      <c r="A57" s="48" t="s">
        <v>80</v>
      </c>
      <c r="B57" s="49"/>
      <c r="C57" s="49"/>
      <c r="D57" s="49"/>
      <c r="E57" s="8">
        <v>84450</v>
      </c>
      <c r="F57" s="9"/>
      <c r="G57" s="9"/>
      <c r="H57" s="8">
        <v>84450</v>
      </c>
    </row>
    <row r="58" spans="1:8" ht="13.5" customHeight="1" x14ac:dyDescent="0.15">
      <c r="A58" s="48" t="s">
        <v>98</v>
      </c>
      <c r="B58" s="49"/>
      <c r="C58" s="49"/>
      <c r="D58" s="49"/>
      <c r="E58" s="8">
        <v>296397</v>
      </c>
      <c r="F58" s="9"/>
      <c r="G58" s="9"/>
      <c r="H58" s="8">
        <v>296397</v>
      </c>
    </row>
    <row r="59" spans="1:8" ht="13.5" customHeight="1" x14ac:dyDescent="0.15">
      <c r="A59" s="48" t="s">
        <v>83</v>
      </c>
      <c r="B59" s="49"/>
      <c r="C59" s="49"/>
      <c r="D59" s="49"/>
      <c r="E59" s="8">
        <v>127535</v>
      </c>
      <c r="F59" s="9"/>
      <c r="G59" s="9"/>
      <c r="H59" s="8">
        <v>127535</v>
      </c>
    </row>
    <row r="60" spans="1:8" ht="13.5" customHeight="1" x14ac:dyDescent="0.15">
      <c r="A60" s="50" t="s">
        <v>85</v>
      </c>
      <c r="B60" s="51"/>
      <c r="C60" s="51"/>
      <c r="D60" s="51"/>
      <c r="E60" s="10">
        <v>10148033</v>
      </c>
      <c r="F60" s="11"/>
      <c r="G60" s="11"/>
      <c r="H60" s="10">
        <v>10148033</v>
      </c>
    </row>
    <row r="61" spans="1:8" ht="13.5" customHeight="1" x14ac:dyDescent="0.15">
      <c r="A61" s="48" t="s">
        <v>88</v>
      </c>
      <c r="B61" s="49"/>
      <c r="C61" s="49"/>
      <c r="D61" s="49"/>
      <c r="E61" s="8">
        <v>7980</v>
      </c>
      <c r="F61" s="9"/>
      <c r="G61" s="9"/>
      <c r="H61" s="8">
        <v>7980</v>
      </c>
    </row>
    <row r="62" spans="1:8" ht="13.5" customHeight="1" x14ac:dyDescent="0.15">
      <c r="A62" s="48" t="s">
        <v>90</v>
      </c>
      <c r="B62" s="49"/>
      <c r="C62" s="49"/>
      <c r="D62" s="49"/>
      <c r="E62" s="8">
        <v>959000</v>
      </c>
      <c r="F62" s="9"/>
      <c r="G62" s="9"/>
      <c r="H62" s="8">
        <v>959000</v>
      </c>
    </row>
    <row r="63" spans="1:8" ht="13.5" customHeight="1" x14ac:dyDescent="0.15">
      <c r="A63" s="48" t="s">
        <v>99</v>
      </c>
      <c r="B63" s="49"/>
      <c r="C63" s="49"/>
      <c r="D63" s="49"/>
      <c r="E63" s="8">
        <v>179468</v>
      </c>
      <c r="F63" s="9"/>
      <c r="G63" s="9"/>
      <c r="H63" s="8">
        <v>179468</v>
      </c>
    </row>
    <row r="64" spans="1:8" ht="13.5" customHeight="1" x14ac:dyDescent="0.15">
      <c r="A64" s="48" t="s">
        <v>100</v>
      </c>
      <c r="B64" s="49"/>
      <c r="C64" s="49"/>
      <c r="D64" s="49"/>
      <c r="E64" s="8">
        <v>252940</v>
      </c>
      <c r="F64" s="9"/>
      <c r="G64" s="9"/>
      <c r="H64" s="8">
        <v>252940</v>
      </c>
    </row>
    <row r="65" spans="1:8" ht="13.5" customHeight="1" x14ac:dyDescent="0.15">
      <c r="A65" s="48" t="s">
        <v>101</v>
      </c>
      <c r="B65" s="49"/>
      <c r="C65" s="49"/>
      <c r="D65" s="49"/>
      <c r="E65" s="8">
        <v>867000</v>
      </c>
      <c r="F65" s="9"/>
      <c r="G65" s="9"/>
      <c r="H65" s="8">
        <v>867000</v>
      </c>
    </row>
    <row r="66" spans="1:8" ht="13.5" customHeight="1" x14ac:dyDescent="0.15">
      <c r="A66" s="48" t="s">
        <v>102</v>
      </c>
      <c r="B66" s="49"/>
      <c r="C66" s="49"/>
      <c r="D66" s="49"/>
      <c r="E66" s="8">
        <v>111000</v>
      </c>
      <c r="F66" s="9"/>
      <c r="G66" s="9"/>
      <c r="H66" s="8">
        <v>111000</v>
      </c>
    </row>
    <row r="67" spans="1:8" ht="13.5" customHeight="1" x14ac:dyDescent="0.15">
      <c r="A67" s="48" t="s">
        <v>103</v>
      </c>
      <c r="B67" s="49"/>
      <c r="C67" s="49"/>
      <c r="D67" s="49"/>
      <c r="E67" s="8">
        <v>1500000</v>
      </c>
      <c r="F67" s="9"/>
      <c r="G67" s="9"/>
      <c r="H67" s="8">
        <v>1500000</v>
      </c>
    </row>
    <row r="68" spans="1:8" ht="13.5" customHeight="1" x14ac:dyDescent="0.15">
      <c r="A68" s="48" t="s">
        <v>104</v>
      </c>
      <c r="B68" s="49"/>
      <c r="C68" s="49"/>
      <c r="D68" s="49"/>
      <c r="E68" s="8">
        <v>2216188</v>
      </c>
      <c r="F68" s="9"/>
      <c r="G68" s="9"/>
      <c r="H68" s="8">
        <v>2216188</v>
      </c>
    </row>
    <row r="69" spans="1:8" ht="13.5" customHeight="1" x14ac:dyDescent="0.15">
      <c r="A69" s="48" t="s">
        <v>95</v>
      </c>
      <c r="B69" s="49"/>
      <c r="C69" s="49"/>
      <c r="D69" s="49"/>
      <c r="E69" s="8">
        <v>208601</v>
      </c>
      <c r="F69" s="9"/>
      <c r="G69" s="9"/>
      <c r="H69" s="8">
        <v>208601</v>
      </c>
    </row>
    <row r="70" spans="1:8" ht="13.5" customHeight="1" x14ac:dyDescent="0.15">
      <c r="A70" s="48" t="s">
        <v>105</v>
      </c>
      <c r="B70" s="49"/>
      <c r="C70" s="49"/>
      <c r="D70" s="49"/>
      <c r="E70" s="14"/>
      <c r="F70" s="14"/>
      <c r="G70" s="14">
        <v>2371920</v>
      </c>
      <c r="H70" s="15">
        <v>2371920</v>
      </c>
    </row>
    <row r="71" spans="1:8" ht="13.5" customHeight="1" x14ac:dyDescent="0.15">
      <c r="A71" s="48" t="s">
        <v>106</v>
      </c>
      <c r="B71" s="49"/>
      <c r="C71" s="49"/>
      <c r="D71" s="49"/>
      <c r="E71" s="8"/>
      <c r="F71" s="9"/>
      <c r="G71" s="9">
        <v>600000</v>
      </c>
      <c r="H71" s="8">
        <v>600000</v>
      </c>
    </row>
    <row r="72" spans="1:8" ht="13.5" customHeight="1" x14ac:dyDescent="0.15">
      <c r="A72" s="48" t="s">
        <v>75</v>
      </c>
      <c r="B72" s="49"/>
      <c r="C72" s="49"/>
      <c r="D72" s="49"/>
      <c r="E72" s="8"/>
      <c r="F72" s="9"/>
      <c r="G72" s="9">
        <v>163000</v>
      </c>
      <c r="H72" s="8">
        <v>163000</v>
      </c>
    </row>
    <row r="73" spans="1:8" ht="13.5" customHeight="1" x14ac:dyDescent="0.15">
      <c r="A73" s="48" t="s">
        <v>78</v>
      </c>
      <c r="B73" s="49"/>
      <c r="C73" s="49"/>
      <c r="D73" s="49"/>
      <c r="E73" s="8"/>
      <c r="F73" s="9"/>
      <c r="G73" s="9">
        <v>15000</v>
      </c>
      <c r="H73" s="8">
        <v>15000</v>
      </c>
    </row>
    <row r="74" spans="1:8" ht="13.5" customHeight="1" x14ac:dyDescent="0.15">
      <c r="A74" s="48" t="s">
        <v>97</v>
      </c>
      <c r="B74" s="49"/>
      <c r="C74" s="49"/>
      <c r="D74" s="49"/>
      <c r="E74" s="8"/>
      <c r="F74" s="9"/>
      <c r="G74" s="9">
        <v>50763</v>
      </c>
      <c r="H74" s="8">
        <v>50763</v>
      </c>
    </row>
    <row r="75" spans="1:8" ht="13.5" customHeight="1" x14ac:dyDescent="0.15">
      <c r="A75" s="48" t="s">
        <v>79</v>
      </c>
      <c r="B75" s="49"/>
      <c r="C75" s="49"/>
      <c r="D75" s="49"/>
      <c r="E75" s="8"/>
      <c r="F75" s="9"/>
      <c r="G75" s="9">
        <v>423800</v>
      </c>
      <c r="H75" s="8">
        <v>423800</v>
      </c>
    </row>
    <row r="76" spans="1:8" ht="13.5" customHeight="1" x14ac:dyDescent="0.15">
      <c r="A76" s="48" t="s">
        <v>80</v>
      </c>
      <c r="B76" s="49"/>
      <c r="C76" s="49"/>
      <c r="D76" s="49"/>
      <c r="E76" s="8"/>
      <c r="F76" s="9"/>
      <c r="G76" s="9">
        <v>50520</v>
      </c>
      <c r="H76" s="8">
        <v>50520</v>
      </c>
    </row>
    <row r="77" spans="1:8" ht="13.5" customHeight="1" x14ac:dyDescent="0.15">
      <c r="A77" s="48" t="s">
        <v>81</v>
      </c>
      <c r="B77" s="49"/>
      <c r="C77" s="49"/>
      <c r="D77" s="49"/>
      <c r="E77" s="8"/>
      <c r="F77" s="9"/>
      <c r="G77" s="9">
        <v>122350</v>
      </c>
      <c r="H77" s="8">
        <v>122350</v>
      </c>
    </row>
    <row r="78" spans="1:8" ht="13.5" customHeight="1" x14ac:dyDescent="0.15">
      <c r="A78" s="48" t="s">
        <v>83</v>
      </c>
      <c r="B78" s="49"/>
      <c r="C78" s="49"/>
      <c r="D78" s="49"/>
      <c r="E78" s="8"/>
      <c r="F78" s="9"/>
      <c r="G78" s="9">
        <v>399855</v>
      </c>
      <c r="H78" s="8">
        <v>399855</v>
      </c>
    </row>
    <row r="79" spans="1:8" ht="13.5" customHeight="1" x14ac:dyDescent="0.15">
      <c r="A79" s="48" t="s">
        <v>85</v>
      </c>
      <c r="B79" s="49"/>
      <c r="C79" s="49"/>
      <c r="D79" s="49"/>
      <c r="E79" s="8"/>
      <c r="F79" s="9"/>
      <c r="G79" s="9">
        <v>157500</v>
      </c>
      <c r="H79" s="8">
        <v>157500</v>
      </c>
    </row>
    <row r="80" spans="1:8" ht="13.5" customHeight="1" x14ac:dyDescent="0.15">
      <c r="A80" s="48" t="s">
        <v>90</v>
      </c>
      <c r="B80" s="49"/>
      <c r="C80" s="49"/>
      <c r="D80" s="49"/>
      <c r="E80" s="8"/>
      <c r="F80" s="9"/>
      <c r="G80" s="9">
        <v>350000</v>
      </c>
      <c r="H80" s="8">
        <v>350000</v>
      </c>
    </row>
    <row r="81" spans="1:8" ht="13.5" customHeight="1" x14ac:dyDescent="0.15">
      <c r="A81" s="48" t="s">
        <v>91</v>
      </c>
      <c r="B81" s="49"/>
      <c r="C81" s="49"/>
      <c r="D81" s="49"/>
      <c r="E81" s="8"/>
      <c r="F81" s="9"/>
      <c r="G81" s="9">
        <v>31448</v>
      </c>
      <c r="H81" s="8">
        <v>31448</v>
      </c>
    </row>
    <row r="82" spans="1:8" ht="13.5" customHeight="1" x14ac:dyDescent="0.15">
      <c r="A82" s="48" t="s">
        <v>95</v>
      </c>
      <c r="B82" s="49"/>
      <c r="C82" s="49"/>
      <c r="D82" s="49"/>
      <c r="E82" s="8"/>
      <c r="F82" s="9"/>
      <c r="G82" s="9">
        <v>7684</v>
      </c>
      <c r="H82" s="8">
        <v>7684</v>
      </c>
    </row>
    <row r="83" spans="1:8" ht="13.5" customHeight="1" x14ac:dyDescent="0.15">
      <c r="A83" s="48" t="s">
        <v>107</v>
      </c>
      <c r="B83" s="49"/>
      <c r="C83" s="49"/>
      <c r="D83" s="49"/>
      <c r="E83" s="14"/>
      <c r="F83" s="14">
        <f>SUM(F84:F95)</f>
        <v>1950070</v>
      </c>
      <c r="G83" s="14"/>
      <c r="H83" s="15">
        <v>1950070</v>
      </c>
    </row>
    <row r="84" spans="1:8" ht="13.5" customHeight="1" x14ac:dyDescent="0.15">
      <c r="A84" s="48" t="s">
        <v>75</v>
      </c>
      <c r="B84" s="49"/>
      <c r="C84" s="49"/>
      <c r="D84" s="49"/>
      <c r="E84" s="8"/>
      <c r="F84" s="9">
        <v>204000</v>
      </c>
      <c r="G84" s="9"/>
      <c r="H84" s="8">
        <v>204000</v>
      </c>
    </row>
    <row r="85" spans="1:8" ht="13.5" customHeight="1" x14ac:dyDescent="0.15">
      <c r="A85" s="48" t="s">
        <v>77</v>
      </c>
      <c r="B85" s="49"/>
      <c r="C85" s="49"/>
      <c r="D85" s="49"/>
      <c r="E85" s="8"/>
      <c r="F85" s="9">
        <v>13000</v>
      </c>
      <c r="G85" s="9"/>
      <c r="H85" s="8">
        <v>13000</v>
      </c>
    </row>
    <row r="86" spans="1:8" ht="13.5" customHeight="1" x14ac:dyDescent="0.15">
      <c r="A86" s="48" t="s">
        <v>78</v>
      </c>
      <c r="B86" s="49"/>
      <c r="C86" s="49"/>
      <c r="D86" s="49"/>
      <c r="E86" s="8"/>
      <c r="F86" s="9">
        <v>31000</v>
      </c>
      <c r="G86" s="9"/>
      <c r="H86" s="8">
        <v>31000</v>
      </c>
    </row>
    <row r="87" spans="1:8" ht="13.5" customHeight="1" x14ac:dyDescent="0.15">
      <c r="A87" s="48" t="s">
        <v>80</v>
      </c>
      <c r="B87" s="49"/>
      <c r="C87" s="49"/>
      <c r="D87" s="49"/>
      <c r="E87" s="8"/>
      <c r="F87" s="9">
        <v>97000</v>
      </c>
      <c r="G87" s="9"/>
      <c r="H87" s="8">
        <v>97000</v>
      </c>
    </row>
    <row r="88" spans="1:8" ht="13.5" customHeight="1" x14ac:dyDescent="0.15">
      <c r="A88" s="48" t="s">
        <v>81</v>
      </c>
      <c r="B88" s="49"/>
      <c r="C88" s="49"/>
      <c r="D88" s="49"/>
      <c r="E88" s="8"/>
      <c r="F88" s="9">
        <v>298938</v>
      </c>
      <c r="G88" s="9"/>
      <c r="H88" s="8">
        <v>298938</v>
      </c>
    </row>
    <row r="89" spans="1:8" ht="13.5" customHeight="1" x14ac:dyDescent="0.15">
      <c r="A89" s="48" t="s">
        <v>83</v>
      </c>
      <c r="B89" s="49"/>
      <c r="C89" s="49"/>
      <c r="D89" s="49"/>
      <c r="E89" s="8"/>
      <c r="F89" s="9">
        <v>10407</v>
      </c>
      <c r="G89" s="9"/>
      <c r="H89" s="8">
        <v>10407</v>
      </c>
    </row>
    <row r="90" spans="1:8" ht="13.5" customHeight="1" x14ac:dyDescent="0.15">
      <c r="A90" s="48" t="s">
        <v>84</v>
      </c>
      <c r="B90" s="49"/>
      <c r="C90" s="49"/>
      <c r="D90" s="49"/>
      <c r="E90" s="8"/>
      <c r="F90" s="9">
        <v>47250</v>
      </c>
      <c r="G90" s="9"/>
      <c r="H90" s="8">
        <v>47250</v>
      </c>
    </row>
    <row r="91" spans="1:8" ht="13.5" customHeight="1" x14ac:dyDescent="0.15">
      <c r="A91" s="48" t="s">
        <v>87</v>
      </c>
      <c r="B91" s="49"/>
      <c r="C91" s="49"/>
      <c r="D91" s="49"/>
      <c r="E91" s="8"/>
      <c r="F91" s="9">
        <v>91008</v>
      </c>
      <c r="G91" s="9"/>
      <c r="H91" s="8">
        <v>91008</v>
      </c>
    </row>
    <row r="92" spans="1:8" ht="13.5" customHeight="1" x14ac:dyDescent="0.15">
      <c r="A92" s="48" t="s">
        <v>88</v>
      </c>
      <c r="B92" s="49"/>
      <c r="C92" s="49"/>
      <c r="D92" s="49"/>
      <c r="E92" s="8"/>
      <c r="F92" s="9">
        <v>1000</v>
      </c>
      <c r="G92" s="9"/>
      <c r="H92" s="8">
        <v>1000</v>
      </c>
    </row>
    <row r="93" spans="1:8" ht="13.5" customHeight="1" x14ac:dyDescent="0.15">
      <c r="A93" s="48" t="s">
        <v>91</v>
      </c>
      <c r="B93" s="49"/>
      <c r="C93" s="49"/>
      <c r="D93" s="49"/>
      <c r="E93" s="8"/>
      <c r="F93" s="9">
        <v>1016967</v>
      </c>
      <c r="G93" s="9"/>
      <c r="H93" s="8">
        <v>1016967</v>
      </c>
    </row>
    <row r="94" spans="1:8" ht="13.5" customHeight="1" x14ac:dyDescent="0.15">
      <c r="A94" s="48" t="s">
        <v>94</v>
      </c>
      <c r="B94" s="49"/>
      <c r="C94" s="49"/>
      <c r="D94" s="49"/>
      <c r="E94" s="8"/>
      <c r="F94" s="9">
        <v>138000</v>
      </c>
      <c r="G94" s="9"/>
      <c r="H94" s="8">
        <v>138000</v>
      </c>
    </row>
    <row r="95" spans="1:8" ht="13.5" customHeight="1" x14ac:dyDescent="0.15">
      <c r="A95" s="48" t="s">
        <v>95</v>
      </c>
      <c r="B95" s="49"/>
      <c r="C95" s="49"/>
      <c r="D95" s="49"/>
      <c r="E95" s="8"/>
      <c r="F95" s="9">
        <v>1500</v>
      </c>
      <c r="G95" s="9"/>
      <c r="H95" s="8">
        <v>1500</v>
      </c>
    </row>
    <row r="96" spans="1:8" ht="13.5" customHeight="1" x14ac:dyDescent="0.15">
      <c r="A96" s="48" t="s">
        <v>108</v>
      </c>
      <c r="B96" s="49"/>
      <c r="C96" s="49"/>
      <c r="D96" s="49"/>
      <c r="E96" s="12">
        <v>290970898</v>
      </c>
      <c r="F96" s="13">
        <f>F83</f>
        <v>1950070</v>
      </c>
      <c r="G96" s="13">
        <f>G70</f>
        <v>2371920</v>
      </c>
      <c r="H96" s="12">
        <f>H29+H51+H70+H83</f>
        <v>295292888</v>
      </c>
    </row>
    <row r="97" spans="1:8" ht="13.5" customHeight="1" x14ac:dyDescent="0.15">
      <c r="A97" s="48" t="s">
        <v>109</v>
      </c>
      <c r="B97" s="49"/>
      <c r="C97" s="49"/>
      <c r="D97" s="49"/>
      <c r="E97" s="12">
        <f>E27-E96</f>
        <v>-19290635</v>
      </c>
      <c r="F97" s="12">
        <f>F27-F96</f>
        <v>2299078</v>
      </c>
      <c r="G97" s="13">
        <f>G27-G96</f>
        <v>-962046</v>
      </c>
      <c r="H97" s="12">
        <f>H27-H96</f>
        <v>-17953603</v>
      </c>
    </row>
    <row r="98" spans="1:8" ht="13.5" customHeight="1" x14ac:dyDescent="0.15">
      <c r="A98" s="48" t="s">
        <v>110</v>
      </c>
      <c r="B98" s="49"/>
      <c r="C98" s="49"/>
      <c r="D98" s="49"/>
      <c r="E98" s="12">
        <v>0</v>
      </c>
      <c r="F98" s="13">
        <v>0</v>
      </c>
      <c r="G98" s="13">
        <v>0</v>
      </c>
      <c r="H98" s="12">
        <v>0</v>
      </c>
    </row>
    <row r="99" spans="1:8" ht="13.5" customHeight="1" x14ac:dyDescent="0.15">
      <c r="A99" s="48" t="s">
        <v>111</v>
      </c>
      <c r="B99" s="49"/>
      <c r="C99" s="49"/>
      <c r="D99" s="49"/>
      <c r="E99" s="12">
        <f>E97</f>
        <v>-19290635</v>
      </c>
      <c r="F99" s="12">
        <f>F97</f>
        <v>2299078</v>
      </c>
      <c r="G99" s="13">
        <f>G97</f>
        <v>-962046</v>
      </c>
      <c r="H99" s="12">
        <f>SUM(E99:G99)</f>
        <v>-17953603</v>
      </c>
    </row>
    <row r="100" spans="1:8" x14ac:dyDescent="0.15">
      <c r="A100" s="48" t="s">
        <v>112</v>
      </c>
      <c r="B100" s="49"/>
      <c r="C100" s="49"/>
      <c r="D100" s="49"/>
      <c r="E100" s="6"/>
      <c r="F100" s="7"/>
      <c r="G100" s="7"/>
      <c r="H100" s="6"/>
    </row>
    <row r="101" spans="1:8" x14ac:dyDescent="0.15">
      <c r="A101" s="48" t="s">
        <v>113</v>
      </c>
      <c r="B101" s="49"/>
      <c r="C101" s="49"/>
      <c r="D101" s="49"/>
      <c r="E101" s="10"/>
      <c r="F101" s="11"/>
      <c r="G101" s="11"/>
      <c r="H101" s="10"/>
    </row>
    <row r="102" spans="1:8" x14ac:dyDescent="0.15">
      <c r="A102" s="48" t="s">
        <v>114</v>
      </c>
      <c r="B102" s="49"/>
      <c r="C102" s="49"/>
      <c r="D102" s="49"/>
      <c r="E102" s="12">
        <v>0</v>
      </c>
      <c r="F102" s="13">
        <v>0</v>
      </c>
      <c r="G102" s="13">
        <v>0</v>
      </c>
      <c r="H102" s="12">
        <v>0</v>
      </c>
    </row>
    <row r="103" spans="1:8" x14ac:dyDescent="0.15">
      <c r="A103" s="48" t="s">
        <v>115</v>
      </c>
      <c r="B103" s="49"/>
      <c r="C103" s="49"/>
      <c r="D103" s="49"/>
      <c r="E103" s="12"/>
      <c r="F103" s="13"/>
      <c r="G103" s="13"/>
      <c r="H103" s="12"/>
    </row>
    <row r="104" spans="1:8" x14ac:dyDescent="0.15">
      <c r="A104" s="48" t="s">
        <v>116</v>
      </c>
      <c r="B104" s="49"/>
      <c r="C104" s="49"/>
      <c r="D104" s="49"/>
      <c r="E104" s="12">
        <v>0</v>
      </c>
      <c r="F104" s="13">
        <v>0</v>
      </c>
      <c r="G104" s="13">
        <v>0</v>
      </c>
      <c r="H104" s="12">
        <v>0</v>
      </c>
    </row>
    <row r="105" spans="1:8" x14ac:dyDescent="0.15">
      <c r="A105" s="48" t="s">
        <v>117</v>
      </c>
      <c r="B105" s="49"/>
      <c r="C105" s="49"/>
      <c r="D105" s="49"/>
      <c r="E105" s="12">
        <v>0</v>
      </c>
      <c r="F105" s="13">
        <v>0</v>
      </c>
      <c r="G105" s="13">
        <v>0</v>
      </c>
      <c r="H105" s="12">
        <v>0</v>
      </c>
    </row>
    <row r="106" spans="1:8" ht="13.5" customHeight="1" x14ac:dyDescent="0.15">
      <c r="A106" s="48" t="s">
        <v>131</v>
      </c>
      <c r="B106" s="49"/>
      <c r="C106" s="49"/>
      <c r="D106" s="49"/>
      <c r="E106" s="13">
        <v>1233345</v>
      </c>
      <c r="F106" s="13">
        <v>-1956878</v>
      </c>
      <c r="G106" s="13">
        <v>723533</v>
      </c>
      <c r="H106" s="12">
        <f>SUM(E106:G106)</f>
        <v>0</v>
      </c>
    </row>
    <row r="107" spans="1:8" ht="13.5" customHeight="1" x14ac:dyDescent="0.15">
      <c r="A107" s="48" t="s">
        <v>118</v>
      </c>
      <c r="B107" s="49"/>
      <c r="C107" s="49"/>
      <c r="D107" s="49"/>
      <c r="E107" s="12">
        <v>-18057290</v>
      </c>
      <c r="F107" s="13">
        <v>342200</v>
      </c>
      <c r="G107" s="13">
        <v>-238513</v>
      </c>
      <c r="H107" s="12">
        <f t="shared" ref="H107:H115" si="1">SUM(E107:G107)</f>
        <v>-17953603</v>
      </c>
    </row>
    <row r="108" spans="1:8" ht="13.5" customHeight="1" x14ac:dyDescent="0.15">
      <c r="A108" s="48" t="s">
        <v>119</v>
      </c>
      <c r="B108" s="49"/>
      <c r="C108" s="49"/>
      <c r="D108" s="49"/>
      <c r="E108" s="12">
        <v>0</v>
      </c>
      <c r="F108" s="13">
        <v>342200</v>
      </c>
      <c r="G108" s="13">
        <v>0</v>
      </c>
      <c r="H108" s="12">
        <f>SUM(E108:G108)</f>
        <v>342200</v>
      </c>
    </row>
    <row r="109" spans="1:8" ht="13.5" customHeight="1" x14ac:dyDescent="0.15">
      <c r="A109" s="48" t="s">
        <v>120</v>
      </c>
      <c r="B109" s="49"/>
      <c r="C109" s="49"/>
      <c r="D109" s="49"/>
      <c r="E109" s="12">
        <v>-18057290</v>
      </c>
      <c r="F109" s="13">
        <v>0</v>
      </c>
      <c r="G109" s="13">
        <v>-238513</v>
      </c>
      <c r="H109" s="12">
        <f>SUM(E109:G109)</f>
        <v>-18295803</v>
      </c>
    </row>
    <row r="110" spans="1:8" ht="13.5" customHeight="1" x14ac:dyDescent="0.15">
      <c r="A110" s="48" t="s">
        <v>121</v>
      </c>
      <c r="B110" s="49"/>
      <c r="C110" s="49"/>
      <c r="D110" s="49"/>
      <c r="E110" s="12">
        <v>685731882</v>
      </c>
      <c r="F110" s="13">
        <v>176559184</v>
      </c>
      <c r="G110" s="13">
        <v>46357784</v>
      </c>
      <c r="H110" s="12">
        <f>SUM(E110:G110)</f>
        <v>908648850</v>
      </c>
    </row>
    <row r="111" spans="1:8" ht="13.5" customHeight="1" x14ac:dyDescent="0.15">
      <c r="A111" s="48" t="s">
        <v>122</v>
      </c>
      <c r="B111" s="49"/>
      <c r="C111" s="49"/>
      <c r="D111" s="49"/>
      <c r="E111" s="12">
        <v>667674592</v>
      </c>
      <c r="F111" s="13">
        <v>176559184</v>
      </c>
      <c r="G111" s="13">
        <v>46119271</v>
      </c>
      <c r="H111" s="12">
        <f>SUM(E111:G111)</f>
        <v>890353047</v>
      </c>
    </row>
    <row r="112" spans="1:8" x14ac:dyDescent="0.15">
      <c r="A112" s="48" t="s">
        <v>123</v>
      </c>
      <c r="B112" s="49"/>
      <c r="C112" s="49"/>
      <c r="D112" s="49"/>
      <c r="E112" s="12"/>
      <c r="F112" s="13"/>
      <c r="G112" s="13"/>
      <c r="H112" s="12">
        <f t="shared" si="1"/>
        <v>0</v>
      </c>
    </row>
    <row r="113" spans="1:8" x14ac:dyDescent="0.15">
      <c r="A113" s="48" t="s">
        <v>124</v>
      </c>
      <c r="B113" s="49"/>
      <c r="C113" s="49"/>
      <c r="D113" s="49"/>
      <c r="E113" s="12">
        <v>0</v>
      </c>
      <c r="F113" s="13">
        <v>0</v>
      </c>
      <c r="G113" s="13">
        <v>0</v>
      </c>
      <c r="H113" s="12">
        <f t="shared" si="1"/>
        <v>0</v>
      </c>
    </row>
    <row r="114" spans="1:8" x14ac:dyDescent="0.15">
      <c r="A114" s="48" t="s">
        <v>125</v>
      </c>
      <c r="B114" s="49"/>
      <c r="C114" s="49"/>
      <c r="D114" s="49"/>
      <c r="E114" s="12">
        <v>0</v>
      </c>
      <c r="F114" s="13">
        <v>0</v>
      </c>
      <c r="G114" s="13">
        <v>0</v>
      </c>
      <c r="H114" s="12">
        <f t="shared" si="1"/>
        <v>0</v>
      </c>
    </row>
    <row r="115" spans="1:8" x14ac:dyDescent="0.15">
      <c r="A115" s="48" t="s">
        <v>126</v>
      </c>
      <c r="B115" s="49"/>
      <c r="C115" s="49"/>
      <c r="D115" s="49"/>
      <c r="E115" s="12">
        <v>0</v>
      </c>
      <c r="F115" s="13">
        <v>0</v>
      </c>
      <c r="G115" s="13">
        <v>0</v>
      </c>
      <c r="H115" s="12">
        <f t="shared" si="1"/>
        <v>0</v>
      </c>
    </row>
    <row r="116" spans="1:8" ht="13.5" customHeight="1" x14ac:dyDescent="0.15">
      <c r="A116" s="50" t="s">
        <v>127</v>
      </c>
      <c r="B116" s="51"/>
      <c r="C116" s="51"/>
      <c r="D116" s="51"/>
      <c r="E116" s="12">
        <v>667674592</v>
      </c>
      <c r="F116" s="13">
        <v>176559184</v>
      </c>
      <c r="G116" s="13">
        <v>46119271</v>
      </c>
      <c r="H116" s="12">
        <f>SUM(E116:G116)</f>
        <v>890353047</v>
      </c>
    </row>
  </sheetData>
  <mergeCells count="114">
    <mergeCell ref="A7:D7"/>
    <mergeCell ref="A8:D8"/>
    <mergeCell ref="A9:D9"/>
    <mergeCell ref="A10:D10"/>
    <mergeCell ref="A11:D11"/>
    <mergeCell ref="A12:D12"/>
    <mergeCell ref="A2:H3"/>
    <mergeCell ref="A4:H4"/>
    <mergeCell ref="A5:D5"/>
    <mergeCell ref="A19:D19"/>
    <mergeCell ref="A20:D20"/>
    <mergeCell ref="A21:D21"/>
    <mergeCell ref="A22:D22"/>
    <mergeCell ref="A23:D23"/>
    <mergeCell ref="A24:D24"/>
    <mergeCell ref="A13:D13"/>
    <mergeCell ref="A14:D14"/>
    <mergeCell ref="A15:D15"/>
    <mergeCell ref="A16:D16"/>
    <mergeCell ref="A17:D17"/>
    <mergeCell ref="A18:D18"/>
    <mergeCell ref="A30:D30"/>
    <mergeCell ref="A31:D31"/>
    <mergeCell ref="A32:D32"/>
    <mergeCell ref="A33:D33"/>
    <mergeCell ref="A34:D34"/>
    <mergeCell ref="A35:D35"/>
    <mergeCell ref="A25:D25"/>
    <mergeCell ref="A26:D26"/>
    <mergeCell ref="A27:D27"/>
    <mergeCell ref="A28:D28"/>
    <mergeCell ref="A29:D29"/>
    <mergeCell ref="A42:D42"/>
    <mergeCell ref="A43:D43"/>
    <mergeCell ref="A44:D44"/>
    <mergeCell ref="A45:D45"/>
    <mergeCell ref="A46:D46"/>
    <mergeCell ref="A47:D47"/>
    <mergeCell ref="A36:D36"/>
    <mergeCell ref="A37:D37"/>
    <mergeCell ref="A38:D38"/>
    <mergeCell ref="A39:D39"/>
    <mergeCell ref="A40:D40"/>
    <mergeCell ref="A41:D41"/>
    <mergeCell ref="A54:D54"/>
    <mergeCell ref="A55:D55"/>
    <mergeCell ref="A56:D56"/>
    <mergeCell ref="A57:D57"/>
    <mergeCell ref="A58:D58"/>
    <mergeCell ref="A59:D59"/>
    <mergeCell ref="A48:D48"/>
    <mergeCell ref="A49:D49"/>
    <mergeCell ref="A50:D50"/>
    <mergeCell ref="A51:D51"/>
    <mergeCell ref="A52:D52"/>
    <mergeCell ref="A53:D53"/>
    <mergeCell ref="A66:D66"/>
    <mergeCell ref="A67:D6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A65:D65"/>
    <mergeCell ref="A78:D78"/>
    <mergeCell ref="A79:D79"/>
    <mergeCell ref="A80:D80"/>
    <mergeCell ref="A81:D81"/>
    <mergeCell ref="A82:D82"/>
    <mergeCell ref="A83:D83"/>
    <mergeCell ref="A72:D72"/>
    <mergeCell ref="A73:D73"/>
    <mergeCell ref="A74:D74"/>
    <mergeCell ref="A75:D75"/>
    <mergeCell ref="A76:D76"/>
    <mergeCell ref="A77:D77"/>
    <mergeCell ref="A92:D92"/>
    <mergeCell ref="A93:D93"/>
    <mergeCell ref="A94:D94"/>
    <mergeCell ref="A95:D95"/>
    <mergeCell ref="A84:D84"/>
    <mergeCell ref="A85:D85"/>
    <mergeCell ref="A86:D86"/>
    <mergeCell ref="A87:D87"/>
    <mergeCell ref="A88:D88"/>
    <mergeCell ref="A89:D89"/>
    <mergeCell ref="A116:D116"/>
    <mergeCell ref="A6:D6"/>
    <mergeCell ref="A110:D110"/>
    <mergeCell ref="A111:D111"/>
    <mergeCell ref="A112:D112"/>
    <mergeCell ref="A113:D113"/>
    <mergeCell ref="A114:D114"/>
    <mergeCell ref="A115:D115"/>
    <mergeCell ref="A105:D105"/>
    <mergeCell ref="A106:D106"/>
    <mergeCell ref="A107:D107"/>
    <mergeCell ref="A108:D108"/>
    <mergeCell ref="A109:D109"/>
    <mergeCell ref="A99:D99"/>
    <mergeCell ref="A100:D100"/>
    <mergeCell ref="A101:D101"/>
    <mergeCell ref="A102:D102"/>
    <mergeCell ref="A103:D103"/>
    <mergeCell ref="A104:D104"/>
    <mergeCell ref="A96:D96"/>
    <mergeCell ref="A97:D97"/>
    <mergeCell ref="A98:D98"/>
    <mergeCell ref="A90:D90"/>
    <mergeCell ref="A91:D91"/>
  </mergeCells>
  <phoneticPr fontId="1"/>
  <printOptions horizontalCentered="1"/>
  <pageMargins left="0.51181102362204722" right="0.11811023622047245" top="0.74803149606299213" bottom="0.55118110236220474" header="0.31496062992125984" footer="0.3149606299212598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zoomScaleNormal="100" workbookViewId="0">
      <selection activeCell="A38" sqref="A38"/>
    </sheetView>
  </sheetViews>
  <sheetFormatPr defaultRowHeight="11.25" x14ac:dyDescent="0.15"/>
  <cols>
    <col min="1" max="1" width="31.75" style="21" customWidth="1"/>
    <col min="2" max="2" width="15.5" style="1" bestFit="1" customWidth="1"/>
    <col min="3" max="3" width="14.75" style="1" bestFit="1" customWidth="1"/>
    <col min="4" max="4" width="15.5" style="1" bestFit="1" customWidth="1"/>
    <col min="5" max="5" width="12.75" style="1" customWidth="1"/>
    <col min="6" max="6" width="14.5" style="1" customWidth="1"/>
    <col min="7" max="16384" width="9" style="1"/>
  </cols>
  <sheetData>
    <row r="1" spans="1:5" ht="14.25" x14ac:dyDescent="0.15">
      <c r="E1" s="40" t="s">
        <v>133</v>
      </c>
    </row>
    <row r="2" spans="1:5" ht="17.25" x14ac:dyDescent="0.15">
      <c r="A2" s="43" t="s">
        <v>204</v>
      </c>
      <c r="B2" s="43"/>
      <c r="C2" s="43"/>
      <c r="D2" s="43"/>
      <c r="E2" s="43"/>
    </row>
    <row r="3" spans="1:5" x14ac:dyDescent="0.15">
      <c r="A3" s="44" t="s">
        <v>1</v>
      </c>
      <c r="B3" s="44"/>
      <c r="C3" s="44"/>
      <c r="D3" s="44"/>
      <c r="E3" s="44"/>
    </row>
    <row r="4" spans="1:5" ht="15" customHeight="1" x14ac:dyDescent="0.15">
      <c r="A4" s="21" t="s">
        <v>203</v>
      </c>
      <c r="C4" s="39"/>
      <c r="D4" s="38"/>
      <c r="E4" s="38" t="s">
        <v>2</v>
      </c>
    </row>
    <row r="5" spans="1:5" ht="13.5" customHeight="1" x14ac:dyDescent="0.15">
      <c r="A5" s="37" t="s">
        <v>3</v>
      </c>
      <c r="B5" s="36" t="s">
        <v>128</v>
      </c>
      <c r="C5" s="36" t="s">
        <v>4</v>
      </c>
      <c r="D5" s="36" t="s">
        <v>5</v>
      </c>
      <c r="E5" s="36" t="s">
        <v>6</v>
      </c>
    </row>
    <row r="6" spans="1:5" ht="13.5" customHeight="1" x14ac:dyDescent="0.15">
      <c r="A6" s="32" t="s">
        <v>202</v>
      </c>
      <c r="B6" s="28"/>
      <c r="C6" s="28"/>
      <c r="D6" s="28"/>
      <c r="E6" s="28"/>
    </row>
    <row r="7" spans="1:5" ht="13.5" customHeight="1" x14ac:dyDescent="0.15">
      <c r="A7" s="27" t="s">
        <v>201</v>
      </c>
      <c r="B7" s="24">
        <v>36603</v>
      </c>
      <c r="C7" s="24">
        <v>12000</v>
      </c>
      <c r="D7" s="24">
        <v>0</v>
      </c>
      <c r="E7" s="24">
        <f>SUM(B7:D7)</f>
        <v>48603</v>
      </c>
    </row>
    <row r="8" spans="1:5" ht="13.5" customHeight="1" x14ac:dyDescent="0.15">
      <c r="A8" s="27" t="s">
        <v>200</v>
      </c>
      <c r="B8" s="24"/>
      <c r="C8" s="24"/>
      <c r="D8" s="24"/>
      <c r="E8" s="29"/>
    </row>
    <row r="9" spans="1:5" ht="13.5" customHeight="1" x14ac:dyDescent="0.15">
      <c r="A9" s="27" t="s">
        <v>199</v>
      </c>
      <c r="B9" s="29">
        <f>SUM(B10:B11)</f>
        <v>67922564</v>
      </c>
      <c r="C9" s="29"/>
      <c r="D9" s="29"/>
      <c r="E9" s="24">
        <f>SUM(B9:D9)</f>
        <v>67922564</v>
      </c>
    </row>
    <row r="10" spans="1:5" ht="13.5" customHeight="1" x14ac:dyDescent="0.15">
      <c r="A10" s="27" t="s">
        <v>198</v>
      </c>
      <c r="B10" s="24">
        <v>62407275</v>
      </c>
      <c r="C10" s="24"/>
      <c r="D10" s="24"/>
      <c r="E10" s="24"/>
    </row>
    <row r="11" spans="1:5" ht="13.5" customHeight="1" x14ac:dyDescent="0.15">
      <c r="A11" s="27" t="s">
        <v>194</v>
      </c>
      <c r="B11" s="24">
        <v>5515289</v>
      </c>
      <c r="C11" s="24"/>
      <c r="D11" s="24"/>
      <c r="E11" s="24"/>
    </row>
    <row r="12" spans="1:5" ht="13.5" customHeight="1" x14ac:dyDescent="0.15">
      <c r="A12" s="27" t="s">
        <v>197</v>
      </c>
      <c r="B12" s="29"/>
      <c r="C12" s="29">
        <f>SUM(C13)</f>
        <v>2773506</v>
      </c>
      <c r="D12" s="29"/>
      <c r="E12" s="24">
        <f>SUM(B12:D12)</f>
        <v>2773506</v>
      </c>
    </row>
    <row r="13" spans="1:5" ht="13.5" customHeight="1" x14ac:dyDescent="0.15">
      <c r="A13" s="27" t="s">
        <v>196</v>
      </c>
      <c r="B13" s="24"/>
      <c r="C13" s="24">
        <v>2773506</v>
      </c>
      <c r="D13" s="24"/>
      <c r="E13" s="24"/>
    </row>
    <row r="14" spans="1:5" ht="13.5" customHeight="1" x14ac:dyDescent="0.15">
      <c r="A14" s="27" t="s">
        <v>195</v>
      </c>
      <c r="B14" s="29"/>
      <c r="C14" s="29"/>
      <c r="D14" s="29">
        <f>SUM(D15:D16)</f>
        <v>1422394</v>
      </c>
      <c r="E14" s="24">
        <f>SUM(B14:D14)</f>
        <v>1422394</v>
      </c>
    </row>
    <row r="15" spans="1:5" ht="13.5" customHeight="1" x14ac:dyDescent="0.15">
      <c r="A15" s="27" t="s">
        <v>194</v>
      </c>
      <c r="B15" s="24"/>
      <c r="C15" s="24"/>
      <c r="D15" s="24">
        <v>1308127</v>
      </c>
      <c r="E15" s="24"/>
    </row>
    <row r="16" spans="1:5" ht="13.5" customHeight="1" x14ac:dyDescent="0.15">
      <c r="A16" s="27" t="s">
        <v>193</v>
      </c>
      <c r="B16" s="24"/>
      <c r="C16" s="24"/>
      <c r="D16" s="24">
        <v>114267</v>
      </c>
      <c r="E16" s="24"/>
    </row>
    <row r="17" spans="1:5" ht="13.5" customHeight="1" x14ac:dyDescent="0.15">
      <c r="A17" s="27" t="s">
        <v>192</v>
      </c>
      <c r="B17" s="29"/>
      <c r="C17" s="29"/>
      <c r="D17" s="29">
        <f>SUM(D18)</f>
        <v>1432570</v>
      </c>
      <c r="E17" s="24">
        <f>SUM(B17:D17)</f>
        <v>1432570</v>
      </c>
    </row>
    <row r="18" spans="1:5" ht="13.5" customHeight="1" x14ac:dyDescent="0.15">
      <c r="A18" s="27" t="s">
        <v>191</v>
      </c>
      <c r="B18" s="24"/>
      <c r="C18" s="24"/>
      <c r="D18" s="24">
        <v>1432570</v>
      </c>
      <c r="E18" s="24"/>
    </row>
    <row r="19" spans="1:5" ht="13.5" customHeight="1" x14ac:dyDescent="0.15">
      <c r="A19" s="27" t="s">
        <v>190</v>
      </c>
      <c r="B19" s="29">
        <f>SUM(B20:B23)</f>
        <v>55325471</v>
      </c>
      <c r="C19" s="29">
        <f>SUM(C20:C23)</f>
        <v>48000</v>
      </c>
      <c r="D19" s="29">
        <f>SUM(D20:D24)</f>
        <v>825861</v>
      </c>
      <c r="E19" s="24">
        <f>SUM(B19:D19)</f>
        <v>56199332</v>
      </c>
    </row>
    <row r="20" spans="1:5" ht="13.5" customHeight="1" x14ac:dyDescent="0.15">
      <c r="A20" s="27" t="s">
        <v>189</v>
      </c>
      <c r="B20" s="24">
        <v>55027371</v>
      </c>
      <c r="C20" s="24"/>
      <c r="D20" s="24"/>
      <c r="E20" s="24"/>
    </row>
    <row r="21" spans="1:5" ht="13.5" customHeight="1" x14ac:dyDescent="0.15">
      <c r="A21" s="27" t="s">
        <v>188</v>
      </c>
      <c r="B21" s="24">
        <v>20100</v>
      </c>
      <c r="C21" s="24"/>
      <c r="D21" s="24"/>
      <c r="E21" s="24"/>
    </row>
    <row r="22" spans="1:5" ht="13.5" customHeight="1" x14ac:dyDescent="0.15">
      <c r="A22" s="27" t="s">
        <v>187</v>
      </c>
      <c r="B22" s="24"/>
      <c r="C22" s="24">
        <v>48000</v>
      </c>
      <c r="D22" s="24"/>
      <c r="E22" s="24"/>
    </row>
    <row r="23" spans="1:5" ht="13.5" customHeight="1" x14ac:dyDescent="0.15">
      <c r="A23" s="27" t="s">
        <v>186</v>
      </c>
      <c r="B23" s="24">
        <v>278000</v>
      </c>
      <c r="C23" s="24"/>
      <c r="D23" s="24"/>
      <c r="E23" s="24"/>
    </row>
    <row r="24" spans="1:5" ht="13.5" customHeight="1" x14ac:dyDescent="0.15">
      <c r="A24" s="27" t="s">
        <v>185</v>
      </c>
      <c r="B24" s="24"/>
      <c r="C24" s="24"/>
      <c r="D24" s="24">
        <v>825861</v>
      </c>
      <c r="E24" s="24"/>
    </row>
    <row r="25" spans="1:5" ht="13.5" customHeight="1" x14ac:dyDescent="0.15">
      <c r="A25" s="27" t="s">
        <v>184</v>
      </c>
      <c r="B25" s="29">
        <f>SUM(B26:B28)</f>
        <v>1476811</v>
      </c>
      <c r="C25" s="29"/>
      <c r="D25" s="29"/>
      <c r="E25" s="24">
        <f>SUM(B25:D25)</f>
        <v>1476811</v>
      </c>
    </row>
    <row r="26" spans="1:5" ht="13.5" customHeight="1" x14ac:dyDescent="0.15">
      <c r="A26" s="27" t="s">
        <v>183</v>
      </c>
      <c r="B26" s="24">
        <v>1386317</v>
      </c>
      <c r="C26" s="24"/>
      <c r="D26" s="24"/>
      <c r="E26" s="24"/>
    </row>
    <row r="27" spans="1:5" ht="13.5" customHeight="1" x14ac:dyDescent="0.15">
      <c r="A27" s="27" t="s">
        <v>182</v>
      </c>
      <c r="B27" s="24">
        <v>80894</v>
      </c>
      <c r="C27" s="24"/>
      <c r="D27" s="24"/>
      <c r="E27" s="24"/>
    </row>
    <row r="28" spans="1:5" ht="13.5" customHeight="1" x14ac:dyDescent="0.15">
      <c r="A28" s="27" t="s">
        <v>181</v>
      </c>
      <c r="B28" s="24">
        <v>9600</v>
      </c>
      <c r="C28" s="24"/>
      <c r="D28" s="24"/>
      <c r="E28" s="24"/>
    </row>
    <row r="29" spans="1:5" ht="13.5" customHeight="1" x14ac:dyDescent="0.15">
      <c r="A29" s="27" t="s">
        <v>180</v>
      </c>
      <c r="B29" s="29">
        <f>SUM(B30:B31)</f>
        <v>1014983</v>
      </c>
      <c r="C29" s="29"/>
      <c r="D29" s="29"/>
      <c r="E29" s="24">
        <f>SUM(B29:D29)</f>
        <v>1014983</v>
      </c>
    </row>
    <row r="30" spans="1:5" ht="13.5" customHeight="1" x14ac:dyDescent="0.15">
      <c r="A30" s="27" t="s">
        <v>179</v>
      </c>
      <c r="B30" s="24">
        <v>1014983</v>
      </c>
      <c r="C30" s="24"/>
      <c r="D30" s="24"/>
      <c r="E30" s="24"/>
    </row>
    <row r="31" spans="1:5" ht="8.25" customHeight="1" x14ac:dyDescent="0.15">
      <c r="B31" s="24"/>
      <c r="C31" s="24"/>
      <c r="D31" s="24"/>
      <c r="E31" s="24"/>
    </row>
    <row r="32" spans="1:5" ht="13.5" customHeight="1" x14ac:dyDescent="0.15">
      <c r="A32" s="25" t="s">
        <v>178</v>
      </c>
      <c r="B32" s="22">
        <f>B9+B19+B25+B29+B7+B12+B14+B17</f>
        <v>125776432</v>
      </c>
      <c r="C32" s="22">
        <f>C9+C19+C25+C29+C7+C12+C14+C17</f>
        <v>2833506</v>
      </c>
      <c r="D32" s="22">
        <f>D9+D19+D25+D29+D7+D12+D14+D17</f>
        <v>3680825</v>
      </c>
      <c r="E32" s="22">
        <f>SUM(E6:E31)</f>
        <v>132290763</v>
      </c>
    </row>
    <row r="33" spans="1:5" ht="13.5" customHeight="1" x14ac:dyDescent="0.15">
      <c r="A33" s="27" t="s">
        <v>177</v>
      </c>
      <c r="B33" s="28"/>
      <c r="C33" s="28"/>
      <c r="D33" s="28"/>
      <c r="E33" s="28"/>
    </row>
    <row r="34" spans="1:5" ht="13.5" customHeight="1" x14ac:dyDescent="0.15">
      <c r="A34" s="27" t="s">
        <v>176</v>
      </c>
      <c r="B34" s="29"/>
      <c r="C34" s="35"/>
      <c r="D34" s="35"/>
      <c r="E34" s="35"/>
    </row>
    <row r="35" spans="1:5" ht="13.5" customHeight="1" x14ac:dyDescent="0.15">
      <c r="A35" s="27" t="s">
        <v>175</v>
      </c>
      <c r="B35" s="29">
        <f>SUM(B36)</f>
        <v>875760</v>
      </c>
      <c r="C35" s="29"/>
      <c r="D35" s="29"/>
      <c r="E35" s="24">
        <f>SUM(B35:D35)</f>
        <v>875760</v>
      </c>
    </row>
    <row r="36" spans="1:5" ht="13.5" customHeight="1" x14ac:dyDescent="0.15">
      <c r="A36" s="27" t="s">
        <v>174</v>
      </c>
      <c r="B36" s="24">
        <v>875760</v>
      </c>
      <c r="C36" s="24"/>
      <c r="D36" s="24"/>
      <c r="E36" s="24"/>
    </row>
    <row r="37" spans="1:5" ht="13.5" customHeight="1" x14ac:dyDescent="0.15">
      <c r="A37" s="27" t="s">
        <v>173</v>
      </c>
      <c r="B37" s="29"/>
      <c r="C37" s="29"/>
      <c r="D37" s="29">
        <f>SUM(D38:D39)</f>
        <v>40000000</v>
      </c>
      <c r="E37" s="24">
        <f>SUM(B37:D37)</f>
        <v>40000000</v>
      </c>
    </row>
    <row r="38" spans="1:5" ht="13.5" customHeight="1" x14ac:dyDescent="0.15">
      <c r="A38" s="27" t="s">
        <v>172</v>
      </c>
      <c r="B38" s="24"/>
      <c r="C38" s="24"/>
      <c r="D38" s="24">
        <v>20000000</v>
      </c>
      <c r="E38" s="24"/>
    </row>
    <row r="39" spans="1:5" ht="13.5" customHeight="1" x14ac:dyDescent="0.15">
      <c r="A39" s="27" t="s">
        <v>171</v>
      </c>
      <c r="B39" s="24"/>
      <c r="C39" s="24"/>
      <c r="D39" s="24">
        <v>20000000</v>
      </c>
      <c r="E39" s="24"/>
    </row>
    <row r="40" spans="1:5" ht="13.5" customHeight="1" x14ac:dyDescent="0.15">
      <c r="A40" s="27" t="s">
        <v>170</v>
      </c>
      <c r="B40" s="29">
        <f>SUM(B41:B43)</f>
        <v>28934713</v>
      </c>
      <c r="C40" s="29">
        <f>SUM(C41:C43)</f>
        <v>3919812</v>
      </c>
      <c r="D40" s="29">
        <f>SUM(D41:D43)</f>
        <v>0</v>
      </c>
      <c r="E40" s="24">
        <f>SUM(B40:D40)</f>
        <v>32854525</v>
      </c>
    </row>
    <row r="41" spans="1:5" ht="13.5" customHeight="1" x14ac:dyDescent="0.15">
      <c r="A41" s="27" t="s">
        <v>169</v>
      </c>
      <c r="B41" s="24">
        <v>16914459</v>
      </c>
      <c r="C41" s="24"/>
      <c r="D41" s="24"/>
      <c r="E41" s="24"/>
    </row>
    <row r="42" spans="1:5" ht="13.5" customHeight="1" x14ac:dyDescent="0.15">
      <c r="A42" s="27" t="s">
        <v>168</v>
      </c>
      <c r="B42" s="24">
        <v>12020254</v>
      </c>
      <c r="C42" s="24"/>
      <c r="D42" s="24"/>
      <c r="E42" s="24"/>
    </row>
    <row r="43" spans="1:5" ht="13.5" customHeight="1" x14ac:dyDescent="0.15">
      <c r="A43" s="27" t="s">
        <v>167</v>
      </c>
      <c r="B43" s="24"/>
      <c r="C43" s="24">
        <v>3919812</v>
      </c>
      <c r="D43" s="24"/>
      <c r="E43" s="24"/>
    </row>
    <row r="44" spans="1:5" ht="13.5" customHeight="1" x14ac:dyDescent="0.15">
      <c r="A44" s="27" t="s">
        <v>166</v>
      </c>
      <c r="B44" s="29">
        <f>SUM(B45)</f>
        <v>12450000</v>
      </c>
      <c r="C44" s="29">
        <f>SUM(C45)</f>
        <v>0</v>
      </c>
      <c r="D44" s="29">
        <f>SUM(D45)</f>
        <v>0</v>
      </c>
      <c r="E44" s="24">
        <v>12450000</v>
      </c>
    </row>
    <row r="45" spans="1:5" ht="13.5" customHeight="1" x14ac:dyDescent="0.15">
      <c r="A45" s="27" t="s">
        <v>165</v>
      </c>
      <c r="B45" s="24">
        <v>12450000</v>
      </c>
      <c r="C45" s="24"/>
      <c r="D45" s="24"/>
      <c r="E45" s="24"/>
    </row>
    <row r="46" spans="1:5" ht="13.5" customHeight="1" x14ac:dyDescent="0.15">
      <c r="A46" s="27" t="s">
        <v>164</v>
      </c>
      <c r="B46" s="35"/>
      <c r="C46" s="35"/>
      <c r="D46" s="35"/>
      <c r="E46" s="35"/>
    </row>
    <row r="47" spans="1:5" ht="13.5" customHeight="1" x14ac:dyDescent="0.15">
      <c r="A47" s="27" t="s">
        <v>163</v>
      </c>
      <c r="B47" s="24">
        <v>201646213</v>
      </c>
      <c r="C47" s="24"/>
      <c r="D47" s="24">
        <v>1013298</v>
      </c>
      <c r="E47" s="24">
        <v>202659511</v>
      </c>
    </row>
    <row r="48" spans="1:5" ht="13.5" customHeight="1" x14ac:dyDescent="0.15">
      <c r="A48" s="27" t="s">
        <v>162</v>
      </c>
      <c r="B48" s="24"/>
      <c r="C48" s="24">
        <v>171357328</v>
      </c>
      <c r="D48" s="24"/>
      <c r="E48" s="24">
        <v>171357328</v>
      </c>
    </row>
    <row r="49" spans="1:5" ht="13.5" customHeight="1" x14ac:dyDescent="0.15">
      <c r="A49" s="27" t="s">
        <v>161</v>
      </c>
      <c r="B49" s="24">
        <v>325066857</v>
      </c>
      <c r="C49" s="24"/>
      <c r="D49" s="24">
        <v>1633502</v>
      </c>
      <c r="E49" s="24">
        <v>326700359</v>
      </c>
    </row>
    <row r="50" spans="1:5" ht="13.5" customHeight="1" x14ac:dyDescent="0.15">
      <c r="A50" s="27" t="s">
        <v>160</v>
      </c>
      <c r="B50" s="24">
        <v>6627954</v>
      </c>
      <c r="C50" s="24">
        <v>1215788</v>
      </c>
      <c r="D50" s="24">
        <v>33307</v>
      </c>
      <c r="E50" s="24">
        <v>7877049</v>
      </c>
    </row>
    <row r="51" spans="1:5" ht="13.5" customHeight="1" x14ac:dyDescent="0.15">
      <c r="A51" s="27" t="s">
        <v>159</v>
      </c>
      <c r="B51" s="24">
        <v>8027541</v>
      </c>
      <c r="C51" s="24"/>
      <c r="D51" s="24">
        <v>40339</v>
      </c>
      <c r="E51" s="24">
        <v>8067880</v>
      </c>
    </row>
    <row r="52" spans="1:5" ht="13.5" customHeight="1" x14ac:dyDescent="0.15">
      <c r="A52" s="27" t="s">
        <v>158</v>
      </c>
      <c r="B52" s="24">
        <v>655000</v>
      </c>
      <c r="C52" s="24"/>
      <c r="D52" s="24"/>
      <c r="E52" s="24">
        <v>655000</v>
      </c>
    </row>
    <row r="53" spans="1:5" ht="13.5" customHeight="1" x14ac:dyDescent="0.15">
      <c r="A53" s="27" t="s">
        <v>157</v>
      </c>
      <c r="B53" s="24">
        <v>408100</v>
      </c>
      <c r="C53" s="24"/>
      <c r="D53" s="24"/>
      <c r="E53" s="24">
        <v>408100</v>
      </c>
    </row>
    <row r="54" spans="1:5" ht="13.5" customHeight="1" x14ac:dyDescent="0.15">
      <c r="A54" s="25" t="s">
        <v>156</v>
      </c>
      <c r="B54" s="22">
        <v>584692138</v>
      </c>
      <c r="C54" s="22">
        <v>176492928</v>
      </c>
      <c r="D54" s="22">
        <v>42720446</v>
      </c>
      <c r="E54" s="22">
        <f>SUM(E35:E53)</f>
        <v>803905512</v>
      </c>
    </row>
    <row r="55" spans="1:5" ht="13.5" customHeight="1" x14ac:dyDescent="0.15">
      <c r="A55" s="25" t="s">
        <v>155</v>
      </c>
      <c r="B55" s="22">
        <f>B32+B54</f>
        <v>710468570</v>
      </c>
      <c r="C55" s="22">
        <f>C32+C54</f>
        <v>179326434</v>
      </c>
      <c r="D55" s="22">
        <f>D32+D54</f>
        <v>46401271</v>
      </c>
      <c r="E55" s="22">
        <f>SUM(B55:D55)</f>
        <v>936196275</v>
      </c>
    </row>
    <row r="56" spans="1:5" ht="13.5" customHeight="1" x14ac:dyDescent="0.15">
      <c r="A56" s="27" t="s">
        <v>154</v>
      </c>
      <c r="B56" s="28"/>
      <c r="C56" s="28"/>
      <c r="D56" s="28"/>
      <c r="E56" s="28"/>
    </row>
    <row r="57" spans="1:5" ht="13.5" customHeight="1" x14ac:dyDescent="0.15">
      <c r="A57" s="27" t="s">
        <v>153</v>
      </c>
      <c r="B57" s="29">
        <f>SUM(B58:B60)</f>
        <v>38070027</v>
      </c>
      <c r="C57" s="29">
        <f>SUM(C58:C60)</f>
        <v>2109850</v>
      </c>
      <c r="D57" s="29">
        <f>SUM(D58:D60)</f>
        <v>278000</v>
      </c>
      <c r="E57" s="24">
        <f>SUM(B57:D57)</f>
        <v>40457877</v>
      </c>
    </row>
    <row r="58" spans="1:5" ht="13.5" customHeight="1" x14ac:dyDescent="0.15">
      <c r="A58" s="34" t="s">
        <v>152</v>
      </c>
      <c r="B58" s="24">
        <v>38070027</v>
      </c>
      <c r="C58" s="24">
        <v>1386317</v>
      </c>
      <c r="D58" s="24">
        <v>278000</v>
      </c>
      <c r="E58" s="24"/>
    </row>
    <row r="59" spans="1:5" ht="13.5" customHeight="1" x14ac:dyDescent="0.15">
      <c r="A59" s="27" t="s">
        <v>151</v>
      </c>
      <c r="B59" s="24"/>
      <c r="C59" s="24">
        <v>723533</v>
      </c>
      <c r="D59" s="24">
        <v>0</v>
      </c>
      <c r="E59" s="24"/>
    </row>
    <row r="60" spans="1:5" ht="6" customHeight="1" x14ac:dyDescent="0.15">
      <c r="A60" s="33"/>
      <c r="B60" s="26"/>
      <c r="C60" s="26"/>
      <c r="D60" s="26"/>
      <c r="E60" s="26"/>
    </row>
    <row r="61" spans="1:5" ht="13.5" customHeight="1" x14ac:dyDescent="0.15">
      <c r="A61" s="32" t="s">
        <v>150</v>
      </c>
      <c r="B61" s="31">
        <f>SUM(B62:B63)</f>
        <v>0</v>
      </c>
      <c r="C61" s="31">
        <f>SUM(C62:C63)</f>
        <v>315200</v>
      </c>
      <c r="D61" s="31">
        <f>SUM(D62:D63)</f>
        <v>4000</v>
      </c>
      <c r="E61" s="30">
        <f>SUM(B61:D61)</f>
        <v>319200</v>
      </c>
    </row>
    <row r="62" spans="1:5" ht="13.5" customHeight="1" x14ac:dyDescent="0.15">
      <c r="A62" s="27" t="s">
        <v>149</v>
      </c>
      <c r="B62" s="24">
        <v>0</v>
      </c>
      <c r="C62" s="24">
        <v>315200</v>
      </c>
      <c r="D62" s="24">
        <v>0</v>
      </c>
      <c r="E62" s="24"/>
    </row>
    <row r="63" spans="1:5" ht="13.5" customHeight="1" x14ac:dyDescent="0.15">
      <c r="A63" s="27" t="s">
        <v>148</v>
      </c>
      <c r="B63" s="24">
        <v>0</v>
      </c>
      <c r="C63" s="24">
        <v>0</v>
      </c>
      <c r="D63" s="24">
        <v>4000</v>
      </c>
      <c r="E63" s="24"/>
    </row>
    <row r="64" spans="1:5" ht="13.5" customHeight="1" x14ac:dyDescent="0.15">
      <c r="A64" s="27" t="s">
        <v>147</v>
      </c>
      <c r="B64" s="29">
        <f>SUM(B65:B69)</f>
        <v>1826591</v>
      </c>
      <c r="C64" s="29">
        <f>SUM(C65:C69)</f>
        <v>0</v>
      </c>
      <c r="D64" s="29">
        <f>SUM(D65:D69)</f>
        <v>0</v>
      </c>
      <c r="E64" s="24">
        <f>SUM(B64:D64)</f>
        <v>1826591</v>
      </c>
    </row>
    <row r="65" spans="1:5" ht="13.5" customHeight="1" x14ac:dyDescent="0.15">
      <c r="A65" s="27" t="s">
        <v>146</v>
      </c>
      <c r="B65" s="24">
        <v>735412</v>
      </c>
      <c r="C65" s="24"/>
      <c r="D65" s="24"/>
      <c r="E65" s="24"/>
    </row>
    <row r="66" spans="1:5" ht="13.5" customHeight="1" x14ac:dyDescent="0.15">
      <c r="A66" s="27" t="s">
        <v>145</v>
      </c>
      <c r="B66" s="24">
        <v>696418</v>
      </c>
      <c r="C66" s="24"/>
      <c r="D66" s="24"/>
      <c r="E66" s="24"/>
    </row>
    <row r="67" spans="1:5" ht="13.5" customHeight="1" x14ac:dyDescent="0.15">
      <c r="A67" s="27" t="s">
        <v>144</v>
      </c>
      <c r="B67" s="24">
        <v>83600</v>
      </c>
      <c r="C67" s="24"/>
      <c r="D67" s="24"/>
      <c r="E67" s="24"/>
    </row>
    <row r="68" spans="1:5" ht="13.5" customHeight="1" x14ac:dyDescent="0.15">
      <c r="A68" s="27" t="s">
        <v>143</v>
      </c>
      <c r="B68" s="24">
        <v>208833</v>
      </c>
      <c r="C68" s="24"/>
      <c r="D68" s="24"/>
      <c r="E68" s="24"/>
    </row>
    <row r="69" spans="1:5" ht="13.5" customHeight="1" x14ac:dyDescent="0.15">
      <c r="A69" s="27" t="s">
        <v>142</v>
      </c>
      <c r="B69" s="24">
        <v>102328</v>
      </c>
      <c r="C69" s="24"/>
      <c r="D69" s="24"/>
      <c r="E69" s="24"/>
    </row>
    <row r="70" spans="1:5" ht="13.5" customHeight="1" x14ac:dyDescent="0.15">
      <c r="A70" s="27" t="s">
        <v>141</v>
      </c>
      <c r="B70" s="24"/>
      <c r="C70" s="24">
        <v>342200</v>
      </c>
      <c r="D70" s="24"/>
      <c r="E70" s="24">
        <f>SUM(B70:D70)</f>
        <v>342200</v>
      </c>
    </row>
    <row r="71" spans="1:5" ht="13.5" customHeight="1" x14ac:dyDescent="0.15">
      <c r="A71" s="27" t="s">
        <v>140</v>
      </c>
      <c r="B71" s="24">
        <v>2021600</v>
      </c>
      <c r="C71" s="24"/>
      <c r="D71" s="24"/>
      <c r="E71" s="24">
        <f>SUM(B71:D71)</f>
        <v>2021600</v>
      </c>
    </row>
    <row r="72" spans="1:5" ht="13.5" customHeight="1" x14ac:dyDescent="0.15">
      <c r="A72" s="25" t="s">
        <v>139</v>
      </c>
      <c r="B72" s="22">
        <v>41918218</v>
      </c>
      <c r="C72" s="22">
        <v>2767250</v>
      </c>
      <c r="D72" s="22">
        <v>282000</v>
      </c>
      <c r="E72" s="22">
        <f>SUM(B72:D72)</f>
        <v>44967468</v>
      </c>
    </row>
    <row r="73" spans="1:5" ht="13.5" customHeight="1" x14ac:dyDescent="0.15">
      <c r="A73" s="27" t="s">
        <v>138</v>
      </c>
      <c r="B73" s="28"/>
      <c r="C73" s="28"/>
      <c r="D73" s="28"/>
      <c r="E73" s="28"/>
    </row>
    <row r="74" spans="1:5" ht="13.5" customHeight="1" x14ac:dyDescent="0.15">
      <c r="A74" s="27" t="s">
        <v>137</v>
      </c>
      <c r="B74" s="24">
        <v>875760</v>
      </c>
      <c r="C74" s="24"/>
      <c r="D74" s="24"/>
      <c r="E74" s="26">
        <f>SUM(B74:D74)</f>
        <v>875760</v>
      </c>
    </row>
    <row r="75" spans="1:5" ht="13.5" customHeight="1" x14ac:dyDescent="0.15">
      <c r="A75" s="25" t="s">
        <v>136</v>
      </c>
      <c r="B75" s="22">
        <v>875760</v>
      </c>
      <c r="C75" s="22">
        <v>0</v>
      </c>
      <c r="D75" s="22">
        <v>0</v>
      </c>
      <c r="E75" s="22">
        <f>SUM(B75:D75)</f>
        <v>875760</v>
      </c>
    </row>
    <row r="76" spans="1:5" ht="13.5" customHeight="1" x14ac:dyDescent="0.15">
      <c r="A76" s="25" t="s">
        <v>135</v>
      </c>
      <c r="B76" s="22">
        <f>B72+B75</f>
        <v>42793978</v>
      </c>
      <c r="C76" s="22">
        <f>C72+C75</f>
        <v>2767250</v>
      </c>
      <c r="D76" s="22">
        <f>D72+D75</f>
        <v>282000</v>
      </c>
      <c r="E76" s="24">
        <f>SUM(B76:D76)</f>
        <v>45843228</v>
      </c>
    </row>
    <row r="77" spans="1:5" ht="13.5" customHeight="1" x14ac:dyDescent="0.15">
      <c r="A77" s="23" t="s">
        <v>134</v>
      </c>
      <c r="B77" s="22">
        <v>667674592</v>
      </c>
      <c r="C77" s="22">
        <v>176559184</v>
      </c>
      <c r="D77" s="22">
        <v>46119271</v>
      </c>
      <c r="E77" s="22">
        <v>890353047</v>
      </c>
    </row>
  </sheetData>
  <mergeCells count="2">
    <mergeCell ref="A3:E3"/>
    <mergeCell ref="A2:E2"/>
  </mergeCells>
  <phoneticPr fontId="1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horizontalDpi="300" verticalDpi="300" r:id="rId1"/>
  <headerFooter alignWithMargins="0">
    <oddHeader xml:space="preserve">&amp;C                 </oddHeader>
  </headerFooter>
  <rowBreaks count="1" manualBreakCount="1"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貸借対照表内訳表</vt:lpstr>
      <vt:lpstr>正味財産増減計算書内訳表</vt:lpstr>
      <vt:lpstr>財目録（全体）</vt:lpstr>
      <vt:lpstr>'財目録（全体）'!Print_Area</vt:lpstr>
      <vt:lpstr>正味財産増減計算書内訳表!Print_Area</vt:lpstr>
      <vt:lpstr>貸借対照表内訳表!Print_Area</vt:lpstr>
      <vt:lpstr>'財目録（全体）'!Print_Titles</vt:lpstr>
      <vt:lpstr>正味財産増減計算書内訳表!Print_Titles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sueyoshi</dc:creator>
  <cp:lastModifiedBy>takanami</cp:lastModifiedBy>
  <cp:lastPrinted>2013-06-04T01:14:18Z</cp:lastPrinted>
  <dcterms:created xsi:type="dcterms:W3CDTF">2013-05-14T10:51:37Z</dcterms:created>
  <dcterms:modified xsi:type="dcterms:W3CDTF">2013-06-10T02:51:15Z</dcterms:modified>
</cp:coreProperties>
</file>