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3680"/>
  </bookViews>
  <sheets>
    <sheet name="貸借対照表" sheetId="1" r:id="rId1"/>
    <sheet name="正味財産増減計算書" sheetId="2" r:id="rId2"/>
    <sheet name="公益（財務諸表説明）" sheetId="5" r:id="rId3"/>
    <sheet name="財目録（公益）" sheetId="6" r:id="rId4"/>
  </sheets>
  <definedNames>
    <definedName name="_xlnm.Print_Area" localSheetId="2">'公益（財務諸表説明）'!$A$1:$F$52</definedName>
    <definedName name="_xlnm.Print_Area" localSheetId="3">'財目録（公益）'!$A$1:$J$70</definedName>
    <definedName name="_xlnm.Print_Area" localSheetId="1">正味財産増減計算書!$A$1:$G$88</definedName>
    <definedName name="_xlnm.Print_Area" localSheetId="0">貸借対照表!$A$1:$G$48</definedName>
    <definedName name="_xlnm.Print_Titles" localSheetId="1">正味財産増減計算書!$1:$7</definedName>
  </definedNames>
  <calcPr calcId="145621"/>
</workbook>
</file>

<file path=xl/calcChain.xml><?xml version="1.0" encoding="utf-8"?>
<calcChain xmlns="http://schemas.openxmlformats.org/spreadsheetml/2006/main">
  <c r="E56" i="5" l="1"/>
  <c r="K52" i="5"/>
  <c r="J52" i="5"/>
  <c r="E52" i="5"/>
  <c r="M51" i="5"/>
  <c r="F51" i="5"/>
  <c r="M50" i="5"/>
  <c r="F50" i="5"/>
  <c r="M49" i="5"/>
  <c r="D49" i="5"/>
  <c r="C49" i="5"/>
  <c r="F49" i="5" s="1"/>
  <c r="M48" i="5"/>
  <c r="D48" i="5"/>
  <c r="C48" i="5"/>
  <c r="F48" i="5" s="1"/>
  <c r="M47" i="5"/>
  <c r="D47" i="5"/>
  <c r="D56" i="5" s="1"/>
  <c r="C47" i="5"/>
  <c r="F47" i="5" s="1"/>
  <c r="M46" i="5"/>
  <c r="C46" i="5"/>
  <c r="F46" i="5" s="1"/>
  <c r="M45" i="5"/>
  <c r="C45" i="5"/>
  <c r="C52" i="5" s="1"/>
  <c r="M44" i="5"/>
  <c r="M52" i="5" s="1"/>
  <c r="F44" i="5"/>
  <c r="F38" i="5"/>
  <c r="F39" i="5" s="1"/>
  <c r="E38" i="5"/>
  <c r="E39" i="5" s="1"/>
  <c r="D38" i="5"/>
  <c r="D39" i="5" s="1"/>
  <c r="E24" i="5"/>
  <c r="E25" i="5" s="1"/>
  <c r="D24" i="5"/>
  <c r="D25" i="5" s="1"/>
  <c r="C24" i="5"/>
  <c r="C25" i="5" s="1"/>
  <c r="F22" i="5"/>
  <c r="F21" i="5"/>
  <c r="C35" i="5" s="1"/>
  <c r="F20" i="5"/>
  <c r="C34" i="5" s="1"/>
  <c r="C38" i="5" s="1"/>
  <c r="C39" i="5" s="1"/>
  <c r="F56" i="5" l="1"/>
  <c r="F24" i="5"/>
  <c r="F25" i="5" s="1"/>
  <c r="F45" i="5"/>
  <c r="F52" i="5" s="1"/>
  <c r="D52" i="5"/>
  <c r="C56" i="5"/>
  <c r="G81" i="2" l="1"/>
  <c r="G72" i="2"/>
  <c r="G73" i="2"/>
  <c r="G71" i="2"/>
  <c r="G46" i="1" l="1"/>
  <c r="F46" i="1"/>
  <c r="E46" i="1"/>
  <c r="G80" i="2" l="1"/>
  <c r="F27" i="2"/>
  <c r="E27" i="2"/>
  <c r="G27" i="2"/>
</calcChain>
</file>

<file path=xl/sharedStrings.xml><?xml version="1.0" encoding="utf-8"?>
<sst xmlns="http://schemas.openxmlformats.org/spreadsheetml/2006/main" count="403" uniqueCount="250">
  <si>
    <t>貸借対照表</t>
  </si>
  <si>
    <t>平成25年 3月31日現在</t>
  </si>
  <si>
    <t>公益目的事業会計</t>
  </si>
  <si>
    <t>（単位:円）</t>
  </si>
  <si>
    <t>科        目</t>
  </si>
  <si>
    <t>当年度</t>
  </si>
  <si>
    <t>前年度</t>
  </si>
  <si>
    <t>増  減</t>
  </si>
  <si>
    <t>Ⅰ　資産の部</t>
  </si>
  <si>
    <t xml:space="preserve">  １．流動資産</t>
  </si>
  <si>
    <t xml:space="preserve">          未                 収                 金</t>
  </si>
  <si>
    <t xml:space="preserve">          立                 替                 金</t>
  </si>
  <si>
    <t xml:space="preserve">          仮                 払                 金</t>
  </si>
  <si>
    <t xml:space="preserve">        流動資産合計</t>
  </si>
  <si>
    <t xml:space="preserve">  ２．固定資産</t>
  </si>
  <si>
    <t xml:space="preserve">    (2) 特定資産</t>
  </si>
  <si>
    <t xml:space="preserve">          退   職   給    付    引    当   資   産</t>
  </si>
  <si>
    <t xml:space="preserve">          減   価   償    却    引    当   資   産</t>
  </si>
  <si>
    <t xml:space="preserve">          沖 縄  小  児  保  健  賞  定  期  預 金</t>
  </si>
  <si>
    <t xml:space="preserve">        特定資産合計</t>
  </si>
  <si>
    <t xml:space="preserve">    (3) その他固定資産</t>
  </si>
  <si>
    <t xml:space="preserve">          土 地 （ 小  児  保  健  セ  ン タ ー ）</t>
  </si>
  <si>
    <t xml:space="preserve">          建                                    物</t>
  </si>
  <si>
    <t xml:space="preserve">          構                 築                 物</t>
  </si>
  <si>
    <t xml:space="preserve">          什          器           備           品</t>
  </si>
  <si>
    <t xml:space="preserve">          車       輌        運        搬       具</t>
  </si>
  <si>
    <t xml:space="preserve">          ソ     フ      ト      ウ      ェ     ア</t>
  </si>
  <si>
    <t xml:space="preserve">        その他固定資産合計</t>
  </si>
  <si>
    <t xml:space="preserve">        固定資産合計</t>
  </si>
  <si>
    <t xml:space="preserve">        資産合計</t>
  </si>
  <si>
    <t>Ⅱ　負債の部</t>
  </si>
  <si>
    <t xml:space="preserve">  １．流動負債</t>
  </si>
  <si>
    <t xml:space="preserve">          未                 払                 金</t>
  </si>
  <si>
    <t xml:space="preserve">          預                 り                 金</t>
  </si>
  <si>
    <t xml:space="preserve">          未     払      消      費      税     等</t>
  </si>
  <si>
    <t xml:space="preserve">        流動負債合計</t>
  </si>
  <si>
    <t xml:space="preserve">  ２．固定負債</t>
  </si>
  <si>
    <t xml:space="preserve">          退    職    給     付     引    当    金</t>
  </si>
  <si>
    <t xml:space="preserve">        固定負債合計</t>
  </si>
  <si>
    <t xml:space="preserve">        負債合計</t>
  </si>
  <si>
    <t>Ⅲ　正味財産の部</t>
  </si>
  <si>
    <t xml:space="preserve">  １．指定正味財産</t>
  </si>
  <si>
    <t xml:space="preserve">        指定正味財産合計</t>
  </si>
  <si>
    <t xml:space="preserve">  ２．一般正味財産</t>
  </si>
  <si>
    <t xml:space="preserve">        （ う ち 特 定 資  産  へ の 充 当 額 ）</t>
  </si>
  <si>
    <t xml:space="preserve">        正味財産合計</t>
  </si>
  <si>
    <t xml:space="preserve">        負債及び正味財産合計</t>
  </si>
  <si>
    <t/>
  </si>
  <si>
    <t>正味財産増減計算書</t>
  </si>
  <si>
    <t>平成24年 4月 1日から平成25年 3月31日まで</t>
  </si>
  <si>
    <t>Ⅰ　一般正味財産増減の部</t>
  </si>
  <si>
    <t xml:space="preserve">  １．経常増減の部</t>
  </si>
  <si>
    <t xml:space="preserve">    (1) 経常収益</t>
  </si>
  <si>
    <t xml:space="preserve">        特    定    資     産     運    用    益</t>
  </si>
  <si>
    <t xml:space="preserve">          特   定   資    産    受    取   利   息</t>
  </si>
  <si>
    <t xml:space="preserve">        受          取           会           費</t>
  </si>
  <si>
    <t xml:space="preserve">          正    会    員     受     取    会    費</t>
  </si>
  <si>
    <t xml:space="preserve">        事          業           収           益</t>
  </si>
  <si>
    <t xml:space="preserve">          乳  幼   児   健   康   診   査   収  入</t>
  </si>
  <si>
    <t xml:space="preserve">          頒          布           収           入</t>
  </si>
  <si>
    <t xml:space="preserve">          研   修   等    受    託    事   業   益</t>
  </si>
  <si>
    <t xml:space="preserve">          小 児 保 健  セ  ン  タ  ー  運 用 収 入</t>
  </si>
  <si>
    <t xml:space="preserve">        受       取        活        動       費</t>
  </si>
  <si>
    <t xml:space="preserve">          受       取        活        動       費</t>
  </si>
  <si>
    <t xml:space="preserve">        受       取        寄        付       金</t>
  </si>
  <si>
    <t xml:space="preserve">          受       取        寄        付       金</t>
  </si>
  <si>
    <t xml:space="preserve">        雑                 収                 益</t>
  </si>
  <si>
    <t xml:space="preserve">          受          取           利           息</t>
  </si>
  <si>
    <t xml:space="preserve">          雑                 収                 益</t>
  </si>
  <si>
    <t xml:space="preserve">        経常収益計</t>
  </si>
  <si>
    <t xml:space="preserve">    (2) 経常費用</t>
  </si>
  <si>
    <t xml:space="preserve">        健    康    診     査     事    業    費</t>
  </si>
  <si>
    <t xml:space="preserve">          給          料           手           当</t>
  </si>
  <si>
    <t xml:space="preserve">          臨   　時   　雇    　上    　賃  　  金</t>
  </si>
  <si>
    <t xml:space="preserve">          退     職      給      付      費     用</t>
  </si>
  <si>
    <t xml:space="preserve">          福       利        厚        生       費</t>
  </si>
  <si>
    <t xml:space="preserve">          旅   費   ・    交    通    費   支   出</t>
  </si>
  <si>
    <t xml:space="preserve">          通       信        運        搬       費</t>
  </si>
  <si>
    <t xml:space="preserve">          減       価        償        却       費</t>
  </si>
  <si>
    <t xml:space="preserve">          消  耗   什   器   備   品   費   支  出</t>
  </si>
  <si>
    <t xml:space="preserve">          消          耗           品           費</t>
  </si>
  <si>
    <t xml:space="preserve">          修                 繕                 費</t>
  </si>
  <si>
    <t xml:space="preserve">          印    刷    製     本     費    支    出</t>
  </si>
  <si>
    <t xml:space="preserve">          燃                 料                 費</t>
  </si>
  <si>
    <t xml:space="preserve">          光       熱        水        料       費</t>
  </si>
  <si>
    <t xml:space="preserve">          賃                 借                 料</t>
  </si>
  <si>
    <t xml:space="preserve">          保                 険                 料</t>
  </si>
  <si>
    <t xml:space="preserve">          諸       謝        金        支       出</t>
  </si>
  <si>
    <t xml:space="preserve">          租          税           公           課</t>
  </si>
  <si>
    <t xml:space="preserve">          医    薬    材     料     費    支    出</t>
  </si>
  <si>
    <t xml:space="preserve">          食                 糧                 費</t>
  </si>
  <si>
    <t xml:space="preserve">          委                 託                 費</t>
  </si>
  <si>
    <t xml:space="preserve">          雑                                    費</t>
  </si>
  <si>
    <t xml:space="preserve">        教    育    研     修     事    業    費</t>
  </si>
  <si>
    <t xml:space="preserve">          会       議        費        支       出</t>
  </si>
  <si>
    <t xml:space="preserve">          消    耗    什     器     備    品    費</t>
  </si>
  <si>
    <t xml:space="preserve">          交                 際                 費</t>
  </si>
  <si>
    <t xml:space="preserve">          負       　　　　　担 　　　　        金</t>
  </si>
  <si>
    <t xml:space="preserve">          啓       発        普        及       費</t>
  </si>
  <si>
    <t xml:space="preserve">          小    児    保     健     奨    励    費</t>
  </si>
  <si>
    <t xml:space="preserve">          助       成        活        動       費</t>
  </si>
  <si>
    <t xml:space="preserve">          調       査        研        究       費</t>
  </si>
  <si>
    <t xml:space="preserve">        経常費用計</t>
  </si>
  <si>
    <t xml:space="preserve">          評価損益等調整前当期経常増減額</t>
  </si>
  <si>
    <t xml:space="preserve">          評価損益等計</t>
  </si>
  <si>
    <t xml:space="preserve">          当期経常増減額</t>
  </si>
  <si>
    <t xml:space="preserve">  ２．経常外増減の部</t>
  </si>
  <si>
    <t xml:space="preserve">    (1) 経常外収益</t>
  </si>
  <si>
    <t xml:space="preserve">        経常外収益計</t>
  </si>
  <si>
    <t xml:space="preserve">    (2) 経常外費用</t>
  </si>
  <si>
    <t xml:space="preserve">        経常外費用計</t>
  </si>
  <si>
    <t xml:space="preserve">          当期経常外増減額</t>
  </si>
  <si>
    <t xml:space="preserve">          当期一般正味財産増減額</t>
  </si>
  <si>
    <t xml:space="preserve">          一般正味財産期首残高</t>
  </si>
  <si>
    <t xml:space="preserve">          一般正味財産期末残高</t>
  </si>
  <si>
    <t>Ⅱ　指定正味財産増減の部</t>
  </si>
  <si>
    <t xml:space="preserve">          当期指定正味財産増減額</t>
  </si>
  <si>
    <t xml:space="preserve">          指定正味財産期首残高</t>
  </si>
  <si>
    <t xml:space="preserve">          指定正味財産期末残高</t>
  </si>
  <si>
    <t>Ⅲ　正味財産期末残高</t>
  </si>
  <si>
    <t xml:space="preserve">          現　 　　 　 金　　 　　預　　　　　金</t>
    <phoneticPr fontId="1"/>
  </si>
  <si>
    <t xml:space="preserve">          他   会   計   振   替   額</t>
    <phoneticPr fontId="1"/>
  </si>
  <si>
    <t>公益目的事業会計</t>
    <phoneticPr fontId="1"/>
  </si>
  <si>
    <t>平成２４年度決算報告書</t>
    <rPh sb="4" eb="5">
      <t>ネン</t>
    </rPh>
    <rPh sb="5" eb="6">
      <t>ド</t>
    </rPh>
    <rPh sb="6" eb="8">
      <t>ケッサン</t>
    </rPh>
    <rPh sb="8" eb="11">
      <t>ホウコクショ</t>
    </rPh>
    <phoneticPr fontId="1"/>
  </si>
  <si>
    <t>公益目的事業会計</t>
    <rPh sb="0" eb="2">
      <t>コウエキ</t>
    </rPh>
    <rPh sb="2" eb="4">
      <t>モクテキ</t>
    </rPh>
    <rPh sb="4" eb="6">
      <t>ジギョウ</t>
    </rPh>
    <rPh sb="6" eb="8">
      <t>カイケイ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</si>
  <si>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10">
      <t>チュウキ</t>
    </rPh>
    <phoneticPr fontId="1"/>
  </si>
  <si>
    <t>　　　　１　重要な会計方針</t>
    <rPh sb="6" eb="8">
      <t>ジュウヨウ</t>
    </rPh>
    <rPh sb="9" eb="11">
      <t>カイケイ</t>
    </rPh>
    <rPh sb="11" eb="13">
      <t>ホウシン</t>
    </rPh>
    <phoneticPr fontId="1"/>
  </si>
  <si>
    <t>　　　　　　（１）　固定資産の減価償却について</t>
    <rPh sb="10" eb="12">
      <t>コテイ</t>
    </rPh>
    <rPh sb="12" eb="14">
      <t>シサン</t>
    </rPh>
    <rPh sb="15" eb="17">
      <t>ゲンカ</t>
    </rPh>
    <rPh sb="17" eb="19">
      <t>ショウキャク</t>
    </rPh>
    <phoneticPr fontId="1"/>
  </si>
  <si>
    <t>　　　　　　　　　　　 定率法の採用</t>
    <rPh sb="12" eb="15">
      <t>テイリツホウ</t>
    </rPh>
    <rPh sb="16" eb="18">
      <t>サイヨウ</t>
    </rPh>
    <phoneticPr fontId="1"/>
  </si>
  <si>
    <t>　　　　　　（２）　引当金の計上基準について</t>
    <rPh sb="10" eb="12">
      <t>ヒキアテ</t>
    </rPh>
    <rPh sb="12" eb="13">
      <t>キン</t>
    </rPh>
    <rPh sb="14" eb="16">
      <t>ケイジョウ</t>
    </rPh>
    <rPh sb="16" eb="18">
      <t>キジュン</t>
    </rPh>
    <phoneticPr fontId="1"/>
  </si>
  <si>
    <t>　　　　　　　　　　　 労働協約等による規定に基づいて計上</t>
    <rPh sb="12" eb="14">
      <t>ロウドウ</t>
    </rPh>
    <rPh sb="14" eb="16">
      <t>キョウヤク</t>
    </rPh>
    <rPh sb="16" eb="17">
      <t>トウ</t>
    </rPh>
    <rPh sb="20" eb="22">
      <t>キテイ</t>
    </rPh>
    <rPh sb="23" eb="24">
      <t>モト</t>
    </rPh>
    <rPh sb="27" eb="29">
      <t>ケイジョウ</t>
    </rPh>
    <phoneticPr fontId="1"/>
  </si>
  <si>
    <t>　　　　　　（３）　消費税等の会計処理について</t>
    <rPh sb="10" eb="13">
      <t>ショウヒゼイ</t>
    </rPh>
    <rPh sb="13" eb="14">
      <t>トウ</t>
    </rPh>
    <rPh sb="15" eb="17">
      <t>カイケイ</t>
    </rPh>
    <rPh sb="17" eb="19">
      <t>ショリ</t>
    </rPh>
    <phoneticPr fontId="1"/>
  </si>
  <si>
    <t>　　　　　　　　　　　 消費税等の会計処理は、税込方式を採用</t>
    <rPh sb="12" eb="15">
      <t>ショウヒゼイ</t>
    </rPh>
    <rPh sb="15" eb="16">
      <t>トウ</t>
    </rPh>
    <rPh sb="17" eb="19">
      <t>カイケイ</t>
    </rPh>
    <rPh sb="19" eb="21">
      <t>ショリ</t>
    </rPh>
    <rPh sb="23" eb="25">
      <t>ゼイコミ</t>
    </rPh>
    <rPh sb="25" eb="27">
      <t>ホウシキ</t>
    </rPh>
    <rPh sb="28" eb="30">
      <t>サイヨウ</t>
    </rPh>
    <phoneticPr fontId="1"/>
  </si>
  <si>
    <t>　　　　２　基本財産及び特定資産の増減及びその残高は、次のとおりである。</t>
    <rPh sb="6" eb="8">
      <t>キホン</t>
    </rPh>
    <rPh sb="8" eb="10">
      <t>ザイサン</t>
    </rPh>
    <rPh sb="10" eb="11">
      <t>オヨ</t>
    </rPh>
    <rPh sb="12" eb="14">
      <t>トクテイ</t>
    </rPh>
    <rPh sb="14" eb="16">
      <t>シサン</t>
    </rPh>
    <rPh sb="17" eb="19">
      <t>ゾウゲン</t>
    </rPh>
    <rPh sb="19" eb="20">
      <t>オヨ</t>
    </rPh>
    <rPh sb="23" eb="25">
      <t>ザンダカ</t>
    </rPh>
    <rPh sb="27" eb="28">
      <t>ツギ</t>
    </rPh>
    <phoneticPr fontId="1"/>
  </si>
  <si>
    <t>（単位：円）</t>
    <rPh sb="1" eb="3">
      <t>タンイ</t>
    </rPh>
    <rPh sb="4" eb="5">
      <t>エン</t>
    </rPh>
    <phoneticPr fontId="1"/>
  </si>
  <si>
    <t>科目</t>
    <rPh sb="0" eb="2">
      <t>カモク</t>
    </rPh>
    <phoneticPr fontId="1"/>
  </si>
  <si>
    <t>前期末残高</t>
    <rPh sb="0" eb="3">
      <t>ゼンキマツ</t>
    </rPh>
    <rPh sb="3" eb="5">
      <t>ザンダカ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</si>
  <si>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</si>
  <si>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4">
      <t>ゲンショウ</t>
    </rPh>
    <rPh sb="4" eb="5">
      <t>ガク</t>
    </rPh>
    <phoneticPr fontId="1"/>
  </si>
  <si>
    <t>当期末残高</t>
    <rPh sb="0" eb="1">
      <t>トウ</t>
    </rPh>
    <rPh sb="1" eb="3">
      <t>キマツ</t>
    </rPh>
    <rPh sb="3" eb="5">
      <t>ザンダカ</t>
    </rPh>
    <phoneticPr fontId="1"/>
  </si>
  <si>
    <t>　基本財産</t>
    <rPh sb="1" eb="3">
      <t>キホン</t>
    </rPh>
    <rPh sb="3" eb="5">
      <t>ザイサン</t>
    </rPh>
    <phoneticPr fontId="1"/>
  </si>
  <si>
    <t>－</t>
    <phoneticPr fontId="1"/>
  </si>
  <si>
    <t>小　計</t>
    <rPh sb="0" eb="1">
      <t>ショウ</t>
    </rPh>
    <rPh sb="2" eb="3">
      <t>ケイ</t>
    </rPh>
    <phoneticPr fontId="1"/>
  </si>
  <si>
    <t>　特定資産</t>
    <rPh sb="1" eb="3">
      <t>トクテイ</t>
    </rPh>
    <rPh sb="3" eb="5">
      <t>シサン</t>
    </rPh>
    <phoneticPr fontId="1"/>
  </si>
  <si>
    <t>　退職給付積立資産</t>
    <rPh sb="1" eb="3">
      <t>タイショク</t>
    </rPh>
    <rPh sb="3" eb="5">
      <t>キュウフ</t>
    </rPh>
    <rPh sb="5" eb="7">
      <t>ツミタテ</t>
    </rPh>
    <rPh sb="7" eb="9">
      <t>シサン</t>
    </rPh>
    <phoneticPr fontId="1"/>
  </si>
  <si>
    <t>　減価償却積立資産</t>
    <rPh sb="1" eb="3">
      <t>ゲンカ</t>
    </rPh>
    <rPh sb="3" eb="5">
      <t>ショウキャク</t>
    </rPh>
    <rPh sb="5" eb="7">
      <t>ツミタテ</t>
    </rPh>
    <rPh sb="7" eb="9">
      <t>シサン</t>
    </rPh>
    <phoneticPr fontId="1"/>
  </si>
  <si>
    <t>　沖縄小児保健賞定期預金</t>
    <rPh sb="1" eb="3">
      <t>オキナワ</t>
    </rPh>
    <rPh sb="3" eb="5">
      <t>ショウニ</t>
    </rPh>
    <rPh sb="5" eb="7">
      <t>ホケン</t>
    </rPh>
    <rPh sb="7" eb="8">
      <t>ショウ</t>
    </rPh>
    <rPh sb="8" eb="10">
      <t>テイキ</t>
    </rPh>
    <rPh sb="10" eb="12">
      <t>ヨキン</t>
    </rPh>
    <phoneticPr fontId="1"/>
  </si>
  <si>
    <t>合　計</t>
    <rPh sb="0" eb="1">
      <t>ア</t>
    </rPh>
    <rPh sb="2" eb="3">
      <t>ケイ</t>
    </rPh>
    <phoneticPr fontId="1"/>
  </si>
  <si>
    <t>　　　　３　基本財産及び特定資産の財源等の内訳は、次のとおりである。</t>
    <rPh sb="6" eb="8">
      <t>キホン</t>
    </rPh>
    <rPh sb="8" eb="10">
      <t>ザイサン</t>
    </rPh>
    <rPh sb="10" eb="11">
      <t>オヨ</t>
    </rPh>
    <rPh sb="12" eb="14">
      <t>トクテイ</t>
    </rPh>
    <rPh sb="14" eb="16">
      <t>シサン</t>
    </rPh>
    <rPh sb="17" eb="19">
      <t>ザイゲン</t>
    </rPh>
    <rPh sb="19" eb="20">
      <t>トウ</t>
    </rPh>
    <rPh sb="21" eb="23">
      <t>ウチワケ</t>
    </rPh>
    <rPh sb="25" eb="26">
      <t>ツギ</t>
    </rPh>
    <phoneticPr fontId="1"/>
  </si>
  <si>
    <t>（うち指定正味財産からの充当）</t>
    <rPh sb="3" eb="5">
      <t>シテイ</t>
    </rPh>
    <rPh sb="5" eb="7">
      <t>ショウミ</t>
    </rPh>
    <rPh sb="7" eb="9">
      <t>ザイサン</t>
    </rPh>
    <rPh sb="12" eb="14">
      <t>ジュウトウ</t>
    </rPh>
    <phoneticPr fontId="1"/>
  </si>
  <si>
    <t>（うち一般正味財産からの充当）</t>
    <rPh sb="3" eb="5">
      <t>イッパン</t>
    </rPh>
    <rPh sb="5" eb="7">
      <t>ショウミ</t>
    </rPh>
    <rPh sb="7" eb="9">
      <t>ザイサン</t>
    </rPh>
    <rPh sb="12" eb="14">
      <t>ジュウトウ</t>
    </rPh>
    <phoneticPr fontId="1"/>
  </si>
  <si>
    <t>（うち負債に対応する額）</t>
    <rPh sb="3" eb="5">
      <t>フサイ</t>
    </rPh>
    <rPh sb="6" eb="8">
      <t>タイオウ</t>
    </rPh>
    <rPh sb="10" eb="11">
      <t>ガク</t>
    </rPh>
    <phoneticPr fontId="1"/>
  </si>
  <si>
    <t>－</t>
    <phoneticPr fontId="1"/>
  </si>
  <si>
    <t>　　　　４　その他固定資産の取得価額、減価償却累計額、当期減少額、当期末残高は、次のとおりである。</t>
    <rPh sb="8" eb="9">
      <t>タ</t>
    </rPh>
    <rPh sb="9" eb="11">
      <t>コテイ</t>
    </rPh>
    <rPh sb="11" eb="13">
      <t>シサン</t>
    </rPh>
    <rPh sb="14" eb="16">
      <t>シュトク</t>
    </rPh>
    <rPh sb="16" eb="18">
      <t>カガク</t>
    </rPh>
    <rPh sb="19" eb="21">
      <t>ゲンカ</t>
    </rPh>
    <rPh sb="21" eb="23">
      <t>ショウキャク</t>
    </rPh>
    <rPh sb="23" eb="25">
      <t>ルイケイ</t>
    </rPh>
    <rPh sb="25" eb="26">
      <t>ガク</t>
    </rPh>
    <rPh sb="27" eb="29">
      <t>トウキ</t>
    </rPh>
    <rPh sb="29" eb="31">
      <t>ゲンショウ</t>
    </rPh>
    <rPh sb="31" eb="32">
      <t>ガク</t>
    </rPh>
    <rPh sb="33" eb="35">
      <t>トウキ</t>
    </rPh>
    <rPh sb="35" eb="36">
      <t>マツ</t>
    </rPh>
    <rPh sb="36" eb="38">
      <t>ザンダカ</t>
    </rPh>
    <rPh sb="40" eb="41">
      <t>ツギ</t>
    </rPh>
    <phoneticPr fontId="1"/>
  </si>
  <si>
    <t>取得価額</t>
    <rPh sb="0" eb="2">
      <t>シュトク</t>
    </rPh>
    <rPh sb="2" eb="4">
      <t>カガク</t>
    </rPh>
    <phoneticPr fontId="1"/>
  </si>
  <si>
    <t>減価償却累計額</t>
    <rPh sb="0" eb="2">
      <t>ゲンカ</t>
    </rPh>
    <rPh sb="2" eb="4">
      <t>ショウキャク</t>
    </rPh>
    <rPh sb="4" eb="6">
      <t>ルイケイ</t>
    </rPh>
    <rPh sb="6" eb="7">
      <t>ガク</t>
    </rPh>
    <phoneticPr fontId="1"/>
  </si>
  <si>
    <t>全体</t>
    <rPh sb="0" eb="2">
      <t>ゼンタイ</t>
    </rPh>
    <phoneticPr fontId="1"/>
  </si>
  <si>
    <t>土地（小児保健センター）</t>
    <rPh sb="0" eb="2">
      <t>トチ</t>
    </rPh>
    <rPh sb="3" eb="5">
      <t>ショウニ</t>
    </rPh>
    <rPh sb="5" eb="7">
      <t>ホケン</t>
    </rPh>
    <phoneticPr fontId="1"/>
  </si>
  <si>
    <t>建物</t>
    <rPh sb="0" eb="2">
      <t>タテモノ</t>
    </rPh>
    <phoneticPr fontId="1"/>
  </si>
  <si>
    <t>構築物</t>
    <rPh sb="0" eb="3">
      <t>コウチクブツ</t>
    </rPh>
    <phoneticPr fontId="1"/>
  </si>
  <si>
    <t>什器備品（音響機器等）</t>
    <rPh sb="0" eb="2">
      <t>ジュウキ</t>
    </rPh>
    <rPh sb="2" eb="4">
      <t>ビヒン</t>
    </rPh>
    <rPh sb="5" eb="7">
      <t>オンキョウ</t>
    </rPh>
    <rPh sb="7" eb="9">
      <t>キキ</t>
    </rPh>
    <rPh sb="9" eb="10">
      <t>トウ</t>
    </rPh>
    <phoneticPr fontId="1"/>
  </si>
  <si>
    <t>什器備品（椅子テーブル等）</t>
    <rPh sb="0" eb="2">
      <t>ジュウキ</t>
    </rPh>
    <rPh sb="2" eb="4">
      <t>ビヒン</t>
    </rPh>
    <rPh sb="5" eb="7">
      <t>イス</t>
    </rPh>
    <rPh sb="11" eb="12">
      <t>トウ</t>
    </rPh>
    <phoneticPr fontId="1"/>
  </si>
  <si>
    <t>什器備品（パソコン等）</t>
    <rPh sb="0" eb="2">
      <t>ジュウキ</t>
    </rPh>
    <rPh sb="2" eb="4">
      <t>ビヒン</t>
    </rPh>
    <rPh sb="9" eb="10">
      <t>トウ</t>
    </rPh>
    <phoneticPr fontId="1"/>
  </si>
  <si>
    <t>車両運搬具</t>
    <rPh sb="0" eb="2">
      <t>シャリョウ</t>
    </rPh>
    <rPh sb="2" eb="4">
      <t>ウンパン</t>
    </rPh>
    <rPh sb="4" eb="5">
      <t>グ</t>
    </rPh>
    <phoneticPr fontId="1"/>
  </si>
  <si>
    <t>ソフトウェア</t>
    <phoneticPr fontId="1"/>
  </si>
  <si>
    <t>什器備品</t>
    <rPh sb="0" eb="2">
      <t>ジュウキ</t>
    </rPh>
    <rPh sb="2" eb="4">
      <t>ビヒン</t>
    </rPh>
    <phoneticPr fontId="1"/>
  </si>
  <si>
    <t>財産目録</t>
  </si>
  <si>
    <t>貸借対照表科目</t>
  </si>
  <si>
    <t>場所･物量等</t>
    <rPh sb="0" eb="2">
      <t>バショ</t>
    </rPh>
    <rPh sb="3" eb="5">
      <t>ブツリョウ</t>
    </rPh>
    <rPh sb="5" eb="6">
      <t>トウ</t>
    </rPh>
    <phoneticPr fontId="1"/>
  </si>
  <si>
    <t>使用目的等</t>
  </si>
  <si>
    <t>金       額</t>
    <phoneticPr fontId="1"/>
  </si>
  <si>
    <t xml:space="preserve">  (流動資産)</t>
  </si>
  <si>
    <t xml:space="preserve">  </t>
  </si>
  <si>
    <t>現金</t>
  </si>
  <si>
    <t>手元保管</t>
    <rPh sb="0" eb="2">
      <t>テモト</t>
    </rPh>
    <rPh sb="2" eb="4">
      <t>ホカン</t>
    </rPh>
    <phoneticPr fontId="1"/>
  </si>
  <si>
    <t>小口現金として</t>
    <phoneticPr fontId="1"/>
  </si>
  <si>
    <t>預金</t>
    <phoneticPr fontId="1"/>
  </si>
  <si>
    <t>普通預金</t>
    <rPh sb="0" eb="2">
      <t>フツウ</t>
    </rPh>
    <rPh sb="2" eb="4">
      <t>ヨキン</t>
    </rPh>
    <phoneticPr fontId="1"/>
  </si>
  <si>
    <t xml:space="preserve">    </t>
  </si>
  <si>
    <t>琉球銀行本店</t>
    <rPh sb="0" eb="2">
      <t>リュウキュウ</t>
    </rPh>
    <rPh sb="2" eb="4">
      <t>ギンコウ</t>
    </rPh>
    <rPh sb="4" eb="6">
      <t>ホンテン</t>
    </rPh>
    <phoneticPr fontId="1"/>
  </si>
  <si>
    <t>運転資金として</t>
    <rPh sb="0" eb="2">
      <t>ウンテン</t>
    </rPh>
    <rPh sb="2" eb="4">
      <t>シキン</t>
    </rPh>
    <phoneticPr fontId="1"/>
  </si>
  <si>
    <t>沖銀銀行本店</t>
    <rPh sb="2" eb="4">
      <t>ギンコウ</t>
    </rPh>
    <rPh sb="4" eb="6">
      <t>ホンテン</t>
    </rPh>
    <phoneticPr fontId="1"/>
  </si>
  <si>
    <t>　　　〃</t>
    <phoneticPr fontId="1"/>
  </si>
  <si>
    <t>琉銀本店（沖小賞）</t>
    <rPh sb="2" eb="4">
      <t>ホンテン</t>
    </rPh>
    <rPh sb="5" eb="6">
      <t>オキ</t>
    </rPh>
    <rPh sb="6" eb="7">
      <t>ショウ</t>
    </rPh>
    <rPh sb="7" eb="8">
      <t>ショウ</t>
    </rPh>
    <phoneticPr fontId="1"/>
  </si>
  <si>
    <t>未収金</t>
  </si>
  <si>
    <t xml:space="preserve">  法人会計</t>
  </si>
  <si>
    <t>H24年度会費公益目的事業会計へ配賦分</t>
    <rPh sb="3" eb="4">
      <t>ネン</t>
    </rPh>
    <rPh sb="4" eb="5">
      <t>ド</t>
    </rPh>
    <rPh sb="5" eb="7">
      <t>カイヒ</t>
    </rPh>
    <rPh sb="7" eb="9">
      <t>コウエキ</t>
    </rPh>
    <rPh sb="9" eb="11">
      <t>モクテキ</t>
    </rPh>
    <rPh sb="11" eb="13">
      <t>ジギョウ</t>
    </rPh>
    <rPh sb="13" eb="15">
      <t>カイケイ</t>
    </rPh>
    <rPh sb="16" eb="18">
      <t>ハイフ</t>
    </rPh>
    <rPh sb="18" eb="19">
      <t>ブン</t>
    </rPh>
    <phoneticPr fontId="1"/>
  </si>
  <si>
    <t>　市町村</t>
    <rPh sb="1" eb="4">
      <t>シチョウソン</t>
    </rPh>
    <phoneticPr fontId="1"/>
  </si>
  <si>
    <t>41市町村</t>
    <rPh sb="2" eb="5">
      <t>シチョウソン</t>
    </rPh>
    <phoneticPr fontId="1"/>
  </si>
  <si>
    <t>H25年2､3月分乳幼児健診業務受託料</t>
    <rPh sb="3" eb="4">
      <t>ネン</t>
    </rPh>
    <rPh sb="7" eb="8">
      <t>ガツ</t>
    </rPh>
    <rPh sb="8" eb="9">
      <t>ブン</t>
    </rPh>
    <rPh sb="14" eb="16">
      <t>ギョウム</t>
    </rPh>
    <phoneticPr fontId="1"/>
  </si>
  <si>
    <t xml:space="preserve">  ホール貸出料</t>
  </si>
  <si>
    <t>3月ホール貸出料2件分</t>
    <rPh sb="1" eb="2">
      <t>ガツ</t>
    </rPh>
    <rPh sb="5" eb="7">
      <t>カシダシ</t>
    </rPh>
    <rPh sb="7" eb="8">
      <t>リョウ</t>
    </rPh>
    <rPh sb="9" eb="11">
      <t>ケンブン</t>
    </rPh>
    <phoneticPr fontId="1"/>
  </si>
  <si>
    <t>立替金</t>
  </si>
  <si>
    <t xml:space="preserve">  収益事業会計</t>
    <rPh sb="4" eb="6">
      <t>ジギョウ</t>
    </rPh>
    <phoneticPr fontId="1"/>
  </si>
  <si>
    <t>事業諸費用立替払い分</t>
  </si>
  <si>
    <t xml:space="preserve">  職員（健診代等）</t>
    <rPh sb="7" eb="8">
      <t>ダイ</t>
    </rPh>
    <rPh sb="8" eb="9">
      <t>トウ</t>
    </rPh>
    <phoneticPr fontId="1"/>
  </si>
  <si>
    <t>仮払金</t>
  </si>
  <si>
    <t>　南風原町</t>
    <rPh sb="1" eb="5">
      <t>ハエバルチョウ</t>
    </rPh>
    <phoneticPr fontId="1"/>
  </si>
  <si>
    <t>法人町民税（南風原町）</t>
  </si>
  <si>
    <t xml:space="preserve">  労働保険料</t>
  </si>
  <si>
    <t>平成25年度労働保険料の概算納付分</t>
    <rPh sb="0" eb="2">
      <t>ヘイセイ</t>
    </rPh>
    <rPh sb="4" eb="5">
      <t>ネン</t>
    </rPh>
    <rPh sb="5" eb="6">
      <t>ド</t>
    </rPh>
    <rPh sb="6" eb="8">
      <t>ロウドウ</t>
    </rPh>
    <rPh sb="8" eb="11">
      <t>ホケンリョウ</t>
    </rPh>
    <rPh sb="12" eb="14">
      <t>ガイサン</t>
    </rPh>
    <rPh sb="14" eb="16">
      <t>ノウフ</t>
    </rPh>
    <rPh sb="16" eb="17">
      <t>ブン</t>
    </rPh>
    <phoneticPr fontId="1"/>
  </si>
  <si>
    <t xml:space="preserve">   流動資産合計</t>
  </si>
  <si>
    <t xml:space="preserve">  (固定資産)</t>
  </si>
  <si>
    <t xml:space="preserve">   特定資産</t>
    <phoneticPr fontId="1"/>
  </si>
  <si>
    <t>退職給付引当資産</t>
  </si>
  <si>
    <t>退職金の積立資金として</t>
    <rPh sb="0" eb="3">
      <t>タイショクキン</t>
    </rPh>
    <rPh sb="4" eb="6">
      <t>ツミタテ</t>
    </rPh>
    <rPh sb="6" eb="8">
      <t>シキン</t>
    </rPh>
    <phoneticPr fontId="1"/>
  </si>
  <si>
    <t xml:space="preserve">  </t>
    <phoneticPr fontId="1"/>
  </si>
  <si>
    <t>減価償却引当資産</t>
  </si>
  <si>
    <t>設備投資､什器備品等の積立資金として</t>
    <rPh sb="0" eb="2">
      <t>セツビ</t>
    </rPh>
    <rPh sb="2" eb="4">
      <t>トウシ</t>
    </rPh>
    <rPh sb="5" eb="7">
      <t>ジュウキ</t>
    </rPh>
    <rPh sb="7" eb="9">
      <t>ビヒン</t>
    </rPh>
    <rPh sb="9" eb="10">
      <t>トウ</t>
    </rPh>
    <rPh sb="11" eb="13">
      <t>ツミタテ</t>
    </rPh>
    <rPh sb="13" eb="15">
      <t>シキン</t>
    </rPh>
    <phoneticPr fontId="1"/>
  </si>
  <si>
    <t>建物の補修積立資金として</t>
    <rPh sb="0" eb="2">
      <t>タテモノ</t>
    </rPh>
    <rPh sb="3" eb="5">
      <t>ホシュウ</t>
    </rPh>
    <rPh sb="5" eb="7">
      <t>ツミタテ</t>
    </rPh>
    <rPh sb="7" eb="9">
      <t>シキン</t>
    </rPh>
    <phoneticPr fontId="1"/>
  </si>
  <si>
    <t>沖縄小児保健賞定期預金</t>
    <rPh sb="9" eb="11">
      <t>ヨキン</t>
    </rPh>
    <phoneticPr fontId="1"/>
  </si>
  <si>
    <t xml:space="preserve">  その他固定資産</t>
    <phoneticPr fontId="1"/>
  </si>
  <si>
    <t>土地（小児保健ｾﾝﾀｰ）</t>
    <phoneticPr fontId="1"/>
  </si>
  <si>
    <t>南風原町新川218-11</t>
    <rPh sb="0" eb="4">
      <t>ハエバルチョウ</t>
    </rPh>
    <rPh sb="4" eb="6">
      <t>アラカワ</t>
    </rPh>
    <phoneticPr fontId="1"/>
  </si>
  <si>
    <t>公益目的保有財産、研修啓発事業の施設として使用</t>
    <rPh sb="0" eb="2">
      <t>コウエキ</t>
    </rPh>
    <rPh sb="2" eb="4">
      <t>モクテキ</t>
    </rPh>
    <rPh sb="4" eb="6">
      <t>ホユウ</t>
    </rPh>
    <rPh sb="6" eb="8">
      <t>ザイサン</t>
    </rPh>
    <rPh sb="9" eb="11">
      <t>ケンシュウ</t>
    </rPh>
    <rPh sb="11" eb="13">
      <t>ケイハツ</t>
    </rPh>
    <rPh sb="13" eb="15">
      <t>ジギョウ</t>
    </rPh>
    <rPh sb="16" eb="18">
      <t>シセツ</t>
    </rPh>
    <rPh sb="21" eb="23">
      <t>シヨウ</t>
    </rPh>
    <phoneticPr fontId="1"/>
  </si>
  <si>
    <t>建物</t>
  </si>
  <si>
    <t>公益事業の研修会等施設として使用</t>
    <rPh sb="0" eb="2">
      <t>コウエキ</t>
    </rPh>
    <rPh sb="2" eb="4">
      <t>ジギョウ</t>
    </rPh>
    <rPh sb="5" eb="8">
      <t>ケンシュウカイ</t>
    </rPh>
    <rPh sb="8" eb="9">
      <t>トウ</t>
    </rPh>
    <rPh sb="9" eb="11">
      <t>シセツ</t>
    </rPh>
    <rPh sb="14" eb="16">
      <t>シヨウ</t>
    </rPh>
    <phoneticPr fontId="1"/>
  </si>
  <si>
    <t>構築物</t>
  </si>
  <si>
    <t>　　〃</t>
    <phoneticPr fontId="1"/>
  </si>
  <si>
    <t>什器備品</t>
  </si>
  <si>
    <t>センター椅子･テーブル、印刷機・パソコン等</t>
    <rPh sb="4" eb="6">
      <t>イス</t>
    </rPh>
    <rPh sb="12" eb="15">
      <t>インサツキ</t>
    </rPh>
    <rPh sb="20" eb="21">
      <t>トウ</t>
    </rPh>
    <phoneticPr fontId="1"/>
  </si>
  <si>
    <t>車輌運搬具</t>
  </si>
  <si>
    <t>公用車1台</t>
    <rPh sb="0" eb="3">
      <t>コウヨウシャ</t>
    </rPh>
    <rPh sb="4" eb="5">
      <t>ダイ</t>
    </rPh>
    <phoneticPr fontId="1"/>
  </si>
  <si>
    <t>ソフトウェア</t>
  </si>
  <si>
    <t>乳幼児健診抽出プログラム</t>
    <rPh sb="0" eb="3">
      <t>ニュウヨウジ</t>
    </rPh>
    <rPh sb="3" eb="5">
      <t>ケンシン</t>
    </rPh>
    <rPh sb="5" eb="7">
      <t>チュウシュツ</t>
    </rPh>
    <phoneticPr fontId="1"/>
  </si>
  <si>
    <t xml:space="preserve">   固定資産合計</t>
  </si>
  <si>
    <t xml:space="preserve">     資産合計</t>
  </si>
  <si>
    <t xml:space="preserve">  (流動負債)</t>
  </si>
  <si>
    <t>未払金</t>
  </si>
  <si>
    <t xml:space="preserve">  事業諸経費</t>
  </si>
  <si>
    <t>医薬材料費、委託費等の2､3月分</t>
    <rPh sb="0" eb="2">
      <t>イヤク</t>
    </rPh>
    <rPh sb="2" eb="5">
      <t>ザイリョウヒ</t>
    </rPh>
    <rPh sb="6" eb="8">
      <t>イタク</t>
    </rPh>
    <rPh sb="8" eb="9">
      <t>ヒ</t>
    </rPh>
    <rPh sb="9" eb="10">
      <t>トウ</t>
    </rPh>
    <rPh sb="14" eb="16">
      <t>ガツブン</t>
    </rPh>
    <phoneticPr fontId="1"/>
  </si>
  <si>
    <t>預り金</t>
  </si>
  <si>
    <t xml:space="preserve">  源泉所得税</t>
  </si>
  <si>
    <t>給与､報酬等</t>
    <rPh sb="0" eb="2">
      <t>キュウヨ</t>
    </rPh>
    <rPh sb="3" eb="5">
      <t>ホウシュウ</t>
    </rPh>
    <rPh sb="5" eb="6">
      <t>トウ</t>
    </rPh>
    <phoneticPr fontId="1"/>
  </si>
  <si>
    <t xml:space="preserve">  健康保険･厚生年金</t>
    <rPh sb="10" eb="11">
      <t>キン</t>
    </rPh>
    <phoneticPr fontId="1"/>
  </si>
  <si>
    <t>2､3月分</t>
    <rPh sb="3" eb="5">
      <t>ガツブン</t>
    </rPh>
    <phoneticPr fontId="1"/>
  </si>
  <si>
    <t xml:space="preserve">  住民税</t>
  </si>
  <si>
    <t>3月分</t>
    <rPh sb="1" eb="3">
      <t>ガツブン</t>
    </rPh>
    <phoneticPr fontId="1"/>
  </si>
  <si>
    <t xml:space="preserve">  雇用保険</t>
  </si>
  <si>
    <t xml:space="preserve">  その他</t>
  </si>
  <si>
    <t>法人会計の定期預金利息</t>
    <rPh sb="0" eb="2">
      <t>ホウジン</t>
    </rPh>
    <rPh sb="2" eb="4">
      <t>カイケイ</t>
    </rPh>
    <rPh sb="5" eb="7">
      <t>テイキ</t>
    </rPh>
    <rPh sb="7" eb="9">
      <t>ヨキン</t>
    </rPh>
    <rPh sb="9" eb="11">
      <t>リソク</t>
    </rPh>
    <phoneticPr fontId="1"/>
  </si>
  <si>
    <t>未払消費税等</t>
  </si>
  <si>
    <t xml:space="preserve">   流動負債合計</t>
  </si>
  <si>
    <t xml:space="preserve">  (固定負債)</t>
  </si>
  <si>
    <t>退職給付引当金</t>
  </si>
  <si>
    <t>職員に対するもの</t>
    <rPh sb="0" eb="2">
      <t>ショクイン</t>
    </rPh>
    <rPh sb="3" eb="4">
      <t>タイ</t>
    </rPh>
    <phoneticPr fontId="1"/>
  </si>
  <si>
    <t>退職金の支払に備えたもの</t>
    <rPh sb="0" eb="3">
      <t>タイショクキン</t>
    </rPh>
    <rPh sb="4" eb="6">
      <t>シハライ</t>
    </rPh>
    <rPh sb="7" eb="8">
      <t>ソナ</t>
    </rPh>
    <phoneticPr fontId="1"/>
  </si>
  <si>
    <t xml:space="preserve">   固定負債合計</t>
  </si>
  <si>
    <t xml:space="preserve">     負債合計</t>
  </si>
  <si>
    <t xml:space="preserve">     正味財産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</si>
</sst>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&quot;〔   &quot;#,##0&quot;   〕&quot;;&quot;〔   &quot;\ &quot;&quot;&quot;△ &quot;#,##0&quot;   〕&quot;"/>
    <numFmt numFmtId="178" formatCode="&quot;(   &quot;#,##0&quot;   )&quot;;&quot;(   &quot;\ &quot;&quot;&quot;△ &quot;#,##0&quot;   )&quot;"/>
    <numFmt numFmtId="179" formatCode="&quot;〔　&quot;#,##0&quot;　〕&quot;"/>
    <numFmt numFmtId="180" formatCode="&quot;【　&quot;#,##0&quot;　】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u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0" borderId="3" xfId="0" applyNumberFormat="1" applyFont="1" applyBorder="1" applyAlignme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7" fontId="4" fillId="0" borderId="10" xfId="0" applyNumberFormat="1" applyFont="1" applyFill="1" applyBorder="1" applyAlignment="1">
      <alignment horizontal="right" vertical="center"/>
    </xf>
    <xf numFmtId="178" fontId="4" fillId="0" borderId="6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7" fontId="4" fillId="0" borderId="13" xfId="0" applyNumberFormat="1" applyFont="1" applyFill="1" applyBorder="1" applyAlignment="1">
      <alignment horizontal="right" vertical="center"/>
    </xf>
    <xf numFmtId="178" fontId="4" fillId="0" borderId="11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49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38" fontId="4" fillId="0" borderId="1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38" fontId="4" fillId="0" borderId="8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3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1" xfId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0" xfId="1" applyFont="1">
      <alignment vertical="center"/>
    </xf>
    <xf numFmtId="0" fontId="4" fillId="0" borderId="9" xfId="0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9" xfId="1" applyFont="1" applyBorder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0" xfId="0" applyNumberFormat="1" applyFo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2" fillId="0" borderId="0" xfId="0" applyNumberFormat="1" applyFont="1">
      <alignment vertical="center"/>
    </xf>
    <xf numFmtId="0" fontId="4" fillId="2" borderId="8" xfId="0" applyFont="1" applyFill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0" fontId="2" fillId="0" borderId="0" xfId="0" applyFont="1" applyAlignment="1">
      <alignment vertical="center" shrinkToFit="1"/>
    </xf>
    <xf numFmtId="38" fontId="2" fillId="0" borderId="0" xfId="1" applyFont="1">
      <alignment vertical="center"/>
    </xf>
    <xf numFmtId="0" fontId="4" fillId="0" borderId="0" xfId="0" applyFont="1" applyAlignment="1">
      <alignment vertical="center" shrinkToFit="1"/>
    </xf>
    <xf numFmtId="49" fontId="4" fillId="0" borderId="7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49" fontId="4" fillId="0" borderId="13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0" xfId="0" applyNumberFormat="1" applyFont="1" applyBorder="1" applyAlignment="1">
      <alignment horizontal="left" vertical="center" shrinkToFit="1"/>
    </xf>
    <xf numFmtId="179" fontId="4" fillId="0" borderId="1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0" fontId="8" fillId="0" borderId="0" xfId="0" applyFont="1" applyAlignment="1">
      <alignment horizontal="center" shrinkToFit="1"/>
    </xf>
    <xf numFmtId="49" fontId="4" fillId="0" borderId="13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shrinkToFit="1"/>
    </xf>
    <xf numFmtId="49" fontId="4" fillId="0" borderId="0" xfId="0" applyNumberFormat="1" applyFont="1" applyBorder="1" applyAlignment="1">
      <alignment vertical="center" shrinkToFit="1"/>
    </xf>
    <xf numFmtId="49" fontId="4" fillId="0" borderId="13" xfId="0" applyNumberFormat="1" applyFont="1" applyBorder="1" applyAlignment="1">
      <alignment vertical="center" shrinkToFit="1"/>
    </xf>
    <xf numFmtId="3" fontId="4" fillId="0" borderId="0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13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 shrinkToFit="1"/>
    </xf>
    <xf numFmtId="49" fontId="4" fillId="0" borderId="3" xfId="0" applyNumberFormat="1" applyFont="1" applyBorder="1" applyAlignment="1">
      <alignment vertical="center" shrinkToFit="1"/>
    </xf>
    <xf numFmtId="49" fontId="4" fillId="0" borderId="12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13" xfId="0" applyNumberFormat="1" applyFont="1" applyBorder="1" applyAlignment="1">
      <alignment horizontal="left" vertical="center" shrinkToFit="1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3" fontId="4" fillId="0" borderId="5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80" fontId="4" fillId="0" borderId="0" xfId="0" applyNumberFormat="1" applyFont="1" applyBorder="1" applyAlignment="1">
      <alignment horizontal="right" vertical="center"/>
    </xf>
    <xf numFmtId="180" fontId="4" fillId="0" borderId="13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shrinkToFit="1"/>
    </xf>
    <xf numFmtId="49" fontId="4" fillId="0" borderId="0" xfId="0" applyNumberFormat="1" applyFont="1" applyBorder="1" applyAlignment="1">
      <alignment shrinkToFit="1"/>
    </xf>
    <xf numFmtId="49" fontId="4" fillId="0" borderId="13" xfId="0" applyNumberFormat="1" applyFont="1" applyBorder="1" applyAlignment="1">
      <alignment shrinkToFit="1"/>
    </xf>
    <xf numFmtId="49" fontId="4" fillId="0" borderId="1" xfId="0" applyNumberFormat="1" applyFont="1" applyBorder="1" applyAlignment="1">
      <alignment horizontal="right" vertical="center" shrinkToFit="1"/>
    </xf>
    <xf numFmtId="49" fontId="4" fillId="0" borderId="13" xfId="0" applyNumberFormat="1" applyFont="1" applyBorder="1" applyAlignment="1">
      <alignment horizontal="right" vertical="center" shrinkToFit="1"/>
    </xf>
    <xf numFmtId="38" fontId="4" fillId="0" borderId="0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" xfId="1" applyFont="1" applyBorder="1">
      <alignment vertical="center"/>
    </xf>
    <xf numFmtId="38" fontId="4" fillId="0" borderId="13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K11" sqref="K11"/>
    </sheetView>
  </sheetViews>
  <sheetFormatPr defaultRowHeight="11.25" x14ac:dyDescent="0.15"/>
  <cols>
    <col min="1" max="3" width="9" style="4"/>
    <col min="4" max="4" width="9.875" style="4" customWidth="1"/>
    <col min="5" max="6" width="14.75" style="5" customWidth="1"/>
    <col min="7" max="7" width="15.5" style="5" bestFit="1" customWidth="1"/>
    <col min="8" max="16384" width="9" style="4"/>
  </cols>
  <sheetData>
    <row r="1" spans="1:10" ht="17.25" x14ac:dyDescent="0.15">
      <c r="A1" s="28" t="s">
        <v>123</v>
      </c>
      <c r="H1" s="25"/>
      <c r="I1" s="25"/>
      <c r="J1" s="25"/>
    </row>
    <row r="2" spans="1:10" ht="14.25" x14ac:dyDescent="0.15">
      <c r="A2" s="26"/>
      <c r="G2" s="27" t="s">
        <v>122</v>
      </c>
    </row>
    <row r="3" spans="1:10" x14ac:dyDescent="0.15">
      <c r="A3" s="97" t="s">
        <v>0</v>
      </c>
      <c r="B3" s="97"/>
      <c r="C3" s="97"/>
      <c r="D3" s="97"/>
      <c r="E3" s="97"/>
      <c r="F3" s="97"/>
      <c r="G3" s="97"/>
    </row>
    <row r="4" spans="1:10" x14ac:dyDescent="0.15">
      <c r="A4" s="97"/>
      <c r="B4" s="97"/>
      <c r="C4" s="97"/>
      <c r="D4" s="97"/>
      <c r="E4" s="97"/>
      <c r="F4" s="97"/>
      <c r="G4" s="97"/>
    </row>
    <row r="5" spans="1:10" x14ac:dyDescent="0.15">
      <c r="A5" s="98" t="s">
        <v>1</v>
      </c>
      <c r="B5" s="98"/>
      <c r="C5" s="98"/>
      <c r="D5" s="98"/>
      <c r="E5" s="98"/>
      <c r="F5" s="98"/>
      <c r="G5" s="98"/>
    </row>
    <row r="6" spans="1:10" x14ac:dyDescent="0.15">
      <c r="A6" s="99"/>
      <c r="B6" s="99"/>
      <c r="C6" s="99"/>
      <c r="D6" s="99"/>
    </row>
    <row r="7" spans="1:10" ht="14.25" x14ac:dyDescent="0.15">
      <c r="A7" s="100"/>
      <c r="B7" s="100"/>
      <c r="C7" s="100"/>
      <c r="D7" s="100"/>
      <c r="F7" s="6"/>
      <c r="G7" s="7" t="s">
        <v>3</v>
      </c>
    </row>
    <row r="8" spans="1:10" ht="13.5" customHeight="1" x14ac:dyDescent="0.15">
      <c r="A8" s="101" t="s">
        <v>4</v>
      </c>
      <c r="B8" s="102"/>
      <c r="C8" s="102"/>
      <c r="D8" s="102"/>
      <c r="E8" s="8" t="s">
        <v>5</v>
      </c>
      <c r="F8" s="8" t="s">
        <v>6</v>
      </c>
      <c r="G8" s="9" t="s">
        <v>7</v>
      </c>
    </row>
    <row r="9" spans="1:10" ht="13.5" customHeight="1" x14ac:dyDescent="0.15">
      <c r="A9" s="96" t="s">
        <v>8</v>
      </c>
      <c r="B9" s="93"/>
      <c r="C9" s="93"/>
      <c r="D9" s="93"/>
      <c r="E9" s="10"/>
      <c r="F9" s="10"/>
      <c r="G9" s="15"/>
    </row>
    <row r="10" spans="1:10" ht="13.5" customHeight="1" x14ac:dyDescent="0.15">
      <c r="A10" s="91" t="s">
        <v>9</v>
      </c>
      <c r="B10" s="92"/>
      <c r="C10" s="92"/>
      <c r="D10" s="92"/>
      <c r="E10" s="11"/>
      <c r="F10" s="11"/>
      <c r="G10" s="16"/>
    </row>
    <row r="11" spans="1:10" ht="13.5" customHeight="1" x14ac:dyDescent="0.15">
      <c r="A11" s="91" t="s">
        <v>120</v>
      </c>
      <c r="B11" s="92"/>
      <c r="C11" s="92"/>
      <c r="D11" s="92"/>
      <c r="E11" s="11">
        <v>67959167</v>
      </c>
      <c r="F11" s="11">
        <v>43313441</v>
      </c>
      <c r="G11" s="16">
        <v>24645726</v>
      </c>
    </row>
    <row r="12" spans="1:10" ht="13.5" customHeight="1" x14ac:dyDescent="0.15">
      <c r="A12" s="91" t="s">
        <v>10</v>
      </c>
      <c r="B12" s="92"/>
      <c r="C12" s="92"/>
      <c r="D12" s="92"/>
      <c r="E12" s="11">
        <v>55325471</v>
      </c>
      <c r="F12" s="11">
        <v>54396547</v>
      </c>
      <c r="G12" s="16">
        <v>928924</v>
      </c>
    </row>
    <row r="13" spans="1:10" ht="13.5" customHeight="1" x14ac:dyDescent="0.15">
      <c r="A13" s="91" t="s">
        <v>11</v>
      </c>
      <c r="B13" s="92"/>
      <c r="C13" s="92"/>
      <c r="D13" s="92"/>
      <c r="E13" s="11">
        <v>1476811</v>
      </c>
      <c r="F13" s="11">
        <v>791656</v>
      </c>
      <c r="G13" s="16">
        <v>685155</v>
      </c>
    </row>
    <row r="14" spans="1:10" ht="13.5" customHeight="1" x14ac:dyDescent="0.15">
      <c r="A14" s="91" t="s">
        <v>12</v>
      </c>
      <c r="B14" s="92"/>
      <c r="C14" s="92"/>
      <c r="D14" s="92"/>
      <c r="E14" s="12">
        <v>1014983</v>
      </c>
      <c r="F14" s="12">
        <v>952536</v>
      </c>
      <c r="G14" s="17">
        <v>62447</v>
      </c>
    </row>
    <row r="15" spans="1:10" ht="13.5" customHeight="1" x14ac:dyDescent="0.15">
      <c r="A15" s="91" t="s">
        <v>13</v>
      </c>
      <c r="B15" s="92"/>
      <c r="C15" s="92"/>
      <c r="D15" s="92"/>
      <c r="E15" s="13">
        <v>125776432</v>
      </c>
      <c r="F15" s="13">
        <v>99454180</v>
      </c>
      <c r="G15" s="18">
        <v>26322252</v>
      </c>
    </row>
    <row r="16" spans="1:10" ht="13.5" customHeight="1" x14ac:dyDescent="0.15">
      <c r="A16" s="91" t="s">
        <v>14</v>
      </c>
      <c r="B16" s="92"/>
      <c r="C16" s="92"/>
      <c r="D16" s="92"/>
      <c r="E16" s="10"/>
      <c r="F16" s="10"/>
      <c r="G16" s="15"/>
    </row>
    <row r="17" spans="1:7" ht="13.5" customHeight="1" x14ac:dyDescent="0.15">
      <c r="A17" s="91" t="s">
        <v>15</v>
      </c>
      <c r="B17" s="92"/>
      <c r="C17" s="92"/>
      <c r="D17" s="92"/>
      <c r="E17" s="11"/>
      <c r="F17" s="11"/>
      <c r="G17" s="16"/>
    </row>
    <row r="18" spans="1:7" ht="13.5" customHeight="1" x14ac:dyDescent="0.15">
      <c r="A18" s="91" t="s">
        <v>16</v>
      </c>
      <c r="B18" s="92"/>
      <c r="C18" s="92"/>
      <c r="D18" s="92"/>
      <c r="E18" s="11">
        <v>875760</v>
      </c>
      <c r="F18" s="11">
        <v>19419790</v>
      </c>
      <c r="G18" s="16">
        <v>-18544030</v>
      </c>
    </row>
    <row r="19" spans="1:7" ht="13.5" customHeight="1" x14ac:dyDescent="0.15">
      <c r="A19" s="91" t="s">
        <v>17</v>
      </c>
      <c r="B19" s="92"/>
      <c r="C19" s="92"/>
      <c r="D19" s="92"/>
      <c r="E19" s="11">
        <v>28934713</v>
      </c>
      <c r="F19" s="11">
        <v>28285087</v>
      </c>
      <c r="G19" s="16">
        <v>649626</v>
      </c>
    </row>
    <row r="20" spans="1:7" ht="13.5" customHeight="1" x14ac:dyDescent="0.15">
      <c r="A20" s="91" t="s">
        <v>18</v>
      </c>
      <c r="B20" s="92"/>
      <c r="C20" s="92"/>
      <c r="D20" s="92"/>
      <c r="E20" s="12">
        <v>12450000</v>
      </c>
      <c r="F20" s="12">
        <v>12450000</v>
      </c>
      <c r="G20" s="17">
        <v>0</v>
      </c>
    </row>
    <row r="21" spans="1:7" ht="13.5" customHeight="1" x14ac:dyDescent="0.15">
      <c r="A21" s="91" t="s">
        <v>19</v>
      </c>
      <c r="B21" s="92"/>
      <c r="C21" s="92"/>
      <c r="D21" s="92"/>
      <c r="E21" s="13">
        <v>42260473</v>
      </c>
      <c r="F21" s="13">
        <v>60154877</v>
      </c>
      <c r="G21" s="18">
        <v>-17894404</v>
      </c>
    </row>
    <row r="22" spans="1:7" ht="13.5" customHeight="1" x14ac:dyDescent="0.15">
      <c r="A22" s="91" t="s">
        <v>20</v>
      </c>
      <c r="B22" s="92"/>
      <c r="C22" s="92"/>
      <c r="D22" s="92"/>
      <c r="E22" s="10"/>
      <c r="F22" s="10"/>
      <c r="G22" s="15"/>
    </row>
    <row r="23" spans="1:7" ht="13.5" customHeight="1" x14ac:dyDescent="0.15">
      <c r="A23" s="91" t="s">
        <v>21</v>
      </c>
      <c r="B23" s="92"/>
      <c r="C23" s="92"/>
      <c r="D23" s="92"/>
      <c r="E23" s="11">
        <v>201646213</v>
      </c>
      <c r="F23" s="11">
        <v>201646213</v>
      </c>
      <c r="G23" s="16">
        <v>0</v>
      </c>
    </row>
    <row r="24" spans="1:7" ht="13.5" customHeight="1" x14ac:dyDescent="0.15">
      <c r="A24" s="91" t="s">
        <v>22</v>
      </c>
      <c r="B24" s="92"/>
      <c r="C24" s="92"/>
      <c r="D24" s="92"/>
      <c r="E24" s="11">
        <v>325066857</v>
      </c>
      <c r="F24" s="11">
        <v>342175638</v>
      </c>
      <c r="G24" s="16">
        <v>-17108781</v>
      </c>
    </row>
    <row r="25" spans="1:7" ht="13.5" customHeight="1" x14ac:dyDescent="0.15">
      <c r="A25" s="91" t="s">
        <v>23</v>
      </c>
      <c r="B25" s="92"/>
      <c r="C25" s="92"/>
      <c r="D25" s="92"/>
      <c r="E25" s="11">
        <v>6627954</v>
      </c>
      <c r="F25" s="11">
        <v>7956726</v>
      </c>
      <c r="G25" s="16">
        <v>-1328772</v>
      </c>
    </row>
    <row r="26" spans="1:7" ht="13.5" customHeight="1" x14ac:dyDescent="0.15">
      <c r="A26" s="91" t="s">
        <v>24</v>
      </c>
      <c r="B26" s="92"/>
      <c r="C26" s="92"/>
      <c r="D26" s="92"/>
      <c r="E26" s="11">
        <v>8027541</v>
      </c>
      <c r="F26" s="11">
        <v>13937556</v>
      </c>
      <c r="G26" s="16">
        <v>-5910015</v>
      </c>
    </row>
    <row r="27" spans="1:7" ht="13.5" customHeight="1" x14ac:dyDescent="0.15">
      <c r="A27" s="91" t="s">
        <v>25</v>
      </c>
      <c r="B27" s="92"/>
      <c r="C27" s="92"/>
      <c r="D27" s="92"/>
      <c r="E27" s="11">
        <v>655000</v>
      </c>
      <c r="F27" s="11">
        <v>1310000</v>
      </c>
      <c r="G27" s="16">
        <v>-655000</v>
      </c>
    </row>
    <row r="28" spans="1:7" ht="13.5" customHeight="1" x14ac:dyDescent="0.15">
      <c r="A28" s="91" t="s">
        <v>26</v>
      </c>
      <c r="B28" s="92"/>
      <c r="C28" s="92"/>
      <c r="D28" s="92"/>
      <c r="E28" s="12">
        <v>408100</v>
      </c>
      <c r="F28" s="12">
        <v>0</v>
      </c>
      <c r="G28" s="17">
        <v>408100</v>
      </c>
    </row>
    <row r="29" spans="1:7" ht="13.5" customHeight="1" x14ac:dyDescent="0.15">
      <c r="A29" s="91" t="s">
        <v>27</v>
      </c>
      <c r="B29" s="92"/>
      <c r="C29" s="92"/>
      <c r="D29" s="92"/>
      <c r="E29" s="13">
        <v>542431665</v>
      </c>
      <c r="F29" s="13">
        <v>567026133</v>
      </c>
      <c r="G29" s="18">
        <v>-24594468</v>
      </c>
    </row>
    <row r="30" spans="1:7" ht="13.5" customHeight="1" x14ac:dyDescent="0.15">
      <c r="A30" s="91" t="s">
        <v>28</v>
      </c>
      <c r="B30" s="92"/>
      <c r="C30" s="92"/>
      <c r="D30" s="92"/>
      <c r="E30" s="13">
        <v>584692138</v>
      </c>
      <c r="F30" s="13">
        <v>627181010</v>
      </c>
      <c r="G30" s="18">
        <v>-42488872</v>
      </c>
    </row>
    <row r="31" spans="1:7" ht="13.5" customHeight="1" x14ac:dyDescent="0.15">
      <c r="A31" s="91" t="s">
        <v>29</v>
      </c>
      <c r="B31" s="92"/>
      <c r="C31" s="92"/>
      <c r="D31" s="92"/>
      <c r="E31" s="13">
        <v>710468570</v>
      </c>
      <c r="F31" s="13">
        <v>726635190</v>
      </c>
      <c r="G31" s="18">
        <v>-16166620</v>
      </c>
    </row>
    <row r="32" spans="1:7" ht="13.5" customHeight="1" x14ac:dyDescent="0.15">
      <c r="A32" s="91" t="s">
        <v>30</v>
      </c>
      <c r="B32" s="92"/>
      <c r="C32" s="92"/>
      <c r="D32" s="92"/>
      <c r="E32" s="10"/>
      <c r="F32" s="10"/>
      <c r="G32" s="15"/>
    </row>
    <row r="33" spans="1:7" ht="13.5" customHeight="1" x14ac:dyDescent="0.15">
      <c r="A33" s="91" t="s">
        <v>31</v>
      </c>
      <c r="B33" s="92"/>
      <c r="C33" s="92"/>
      <c r="D33" s="92"/>
      <c r="E33" s="11"/>
      <c r="F33" s="11"/>
      <c r="G33" s="16"/>
    </row>
    <row r="34" spans="1:7" ht="13.5" customHeight="1" x14ac:dyDescent="0.15">
      <c r="A34" s="91" t="s">
        <v>32</v>
      </c>
      <c r="B34" s="92"/>
      <c r="C34" s="92"/>
      <c r="D34" s="92"/>
      <c r="E34" s="11">
        <v>38070027</v>
      </c>
      <c r="F34" s="11">
        <v>21374078</v>
      </c>
      <c r="G34" s="16">
        <v>16695949</v>
      </c>
    </row>
    <row r="35" spans="1:7" ht="13.5" customHeight="1" x14ac:dyDescent="0.15">
      <c r="A35" s="91" t="s">
        <v>33</v>
      </c>
      <c r="B35" s="92"/>
      <c r="C35" s="92"/>
      <c r="D35" s="92"/>
      <c r="E35" s="11">
        <v>1826591</v>
      </c>
      <c r="F35" s="11">
        <v>0</v>
      </c>
      <c r="G35" s="16">
        <v>1826591</v>
      </c>
    </row>
    <row r="36" spans="1:7" ht="13.5" customHeight="1" x14ac:dyDescent="0.15">
      <c r="A36" s="91" t="s">
        <v>34</v>
      </c>
      <c r="B36" s="92"/>
      <c r="C36" s="92"/>
      <c r="D36" s="92"/>
      <c r="E36" s="12">
        <v>2021600</v>
      </c>
      <c r="F36" s="12">
        <v>0</v>
      </c>
      <c r="G36" s="17">
        <v>2021600</v>
      </c>
    </row>
    <row r="37" spans="1:7" ht="13.5" customHeight="1" x14ac:dyDescent="0.15">
      <c r="A37" s="91" t="s">
        <v>35</v>
      </c>
      <c r="B37" s="92"/>
      <c r="C37" s="92"/>
      <c r="D37" s="92"/>
      <c r="E37" s="13">
        <v>41918218</v>
      </c>
      <c r="F37" s="13">
        <v>21374078</v>
      </c>
      <c r="G37" s="18">
        <v>20544140</v>
      </c>
    </row>
    <row r="38" spans="1:7" ht="13.5" customHeight="1" x14ac:dyDescent="0.15">
      <c r="A38" s="91" t="s">
        <v>36</v>
      </c>
      <c r="B38" s="92"/>
      <c r="C38" s="92"/>
      <c r="D38" s="92"/>
      <c r="E38" s="10"/>
      <c r="F38" s="10"/>
      <c r="G38" s="15"/>
    </row>
    <row r="39" spans="1:7" ht="13.5" customHeight="1" x14ac:dyDescent="0.15">
      <c r="A39" s="91" t="s">
        <v>37</v>
      </c>
      <c r="B39" s="92"/>
      <c r="C39" s="92"/>
      <c r="D39" s="92"/>
      <c r="E39" s="12">
        <v>875760</v>
      </c>
      <c r="F39" s="12">
        <v>19529230</v>
      </c>
      <c r="G39" s="17">
        <v>-18653470</v>
      </c>
    </row>
    <row r="40" spans="1:7" ht="13.5" customHeight="1" x14ac:dyDescent="0.15">
      <c r="A40" s="91" t="s">
        <v>38</v>
      </c>
      <c r="B40" s="92"/>
      <c r="C40" s="92"/>
      <c r="D40" s="92"/>
      <c r="E40" s="13">
        <v>875760</v>
      </c>
      <c r="F40" s="13">
        <v>19529230</v>
      </c>
      <c r="G40" s="18">
        <v>-18653470</v>
      </c>
    </row>
    <row r="41" spans="1:7" ht="13.5" customHeight="1" x14ac:dyDescent="0.15">
      <c r="A41" s="91" t="s">
        <v>39</v>
      </c>
      <c r="B41" s="92"/>
      <c r="C41" s="92"/>
      <c r="D41" s="92"/>
      <c r="E41" s="13">
        <v>42793978</v>
      </c>
      <c r="F41" s="13">
        <v>40903308</v>
      </c>
      <c r="G41" s="18">
        <v>1890670</v>
      </c>
    </row>
    <row r="42" spans="1:7" ht="13.5" customHeight="1" x14ac:dyDescent="0.15">
      <c r="A42" s="91" t="s">
        <v>40</v>
      </c>
      <c r="B42" s="92"/>
      <c r="C42" s="92"/>
      <c r="D42" s="92"/>
      <c r="E42" s="10"/>
      <c r="F42" s="10"/>
      <c r="G42" s="15"/>
    </row>
    <row r="43" spans="1:7" ht="13.5" customHeight="1" x14ac:dyDescent="0.15">
      <c r="A43" s="91" t="s">
        <v>41</v>
      </c>
      <c r="B43" s="92"/>
      <c r="C43" s="92"/>
      <c r="D43" s="92"/>
      <c r="E43" s="11"/>
      <c r="F43" s="11"/>
      <c r="G43" s="16"/>
    </row>
    <row r="44" spans="1:7" ht="13.5" customHeight="1" x14ac:dyDescent="0.15">
      <c r="A44" s="91" t="s">
        <v>42</v>
      </c>
      <c r="B44" s="92"/>
      <c r="C44" s="92"/>
      <c r="D44" s="92"/>
      <c r="E44" s="12">
        <v>0</v>
      </c>
      <c r="F44" s="12">
        <v>0</v>
      </c>
      <c r="G44" s="17">
        <v>0</v>
      </c>
    </row>
    <row r="45" spans="1:7" ht="13.5" customHeight="1" x14ac:dyDescent="0.15">
      <c r="A45" s="91" t="s">
        <v>43</v>
      </c>
      <c r="B45" s="92"/>
      <c r="C45" s="92"/>
      <c r="D45" s="92"/>
      <c r="E45" s="10">
        <v>667674592</v>
      </c>
      <c r="F45" s="10">
        <v>685731882</v>
      </c>
      <c r="G45" s="15">
        <v>-18057290</v>
      </c>
    </row>
    <row r="46" spans="1:7" ht="13.5" customHeight="1" x14ac:dyDescent="0.15">
      <c r="A46" s="91" t="s">
        <v>44</v>
      </c>
      <c r="B46" s="92"/>
      <c r="C46" s="92"/>
      <c r="D46" s="92"/>
      <c r="E46" s="20">
        <f>E21</f>
        <v>42260473</v>
      </c>
      <c r="F46" s="20">
        <f t="shared" ref="F46" si="0">F21</f>
        <v>60154877</v>
      </c>
      <c r="G46" s="24">
        <f>G21</f>
        <v>-17894404</v>
      </c>
    </row>
    <row r="47" spans="1:7" ht="13.5" customHeight="1" x14ac:dyDescent="0.15">
      <c r="A47" s="91" t="s">
        <v>45</v>
      </c>
      <c r="B47" s="92"/>
      <c r="C47" s="92"/>
      <c r="D47" s="92"/>
      <c r="E47" s="13">
        <v>667674592</v>
      </c>
      <c r="F47" s="13">
        <v>685731882</v>
      </c>
      <c r="G47" s="18">
        <v>-18057290</v>
      </c>
    </row>
    <row r="48" spans="1:7" ht="13.5" customHeight="1" x14ac:dyDescent="0.15">
      <c r="A48" s="94" t="s">
        <v>46</v>
      </c>
      <c r="B48" s="95"/>
      <c r="C48" s="95"/>
      <c r="D48" s="95"/>
      <c r="E48" s="13">
        <v>710468570</v>
      </c>
      <c r="F48" s="13">
        <v>726635190</v>
      </c>
      <c r="G48" s="18">
        <v>-16166620</v>
      </c>
    </row>
    <row r="49" spans="1:7" x14ac:dyDescent="0.15">
      <c r="A49" s="93" t="s">
        <v>47</v>
      </c>
      <c r="B49" s="93"/>
      <c r="C49" s="93"/>
      <c r="D49" s="93"/>
      <c r="E49" s="14"/>
      <c r="F49" s="14"/>
      <c r="G49" s="14"/>
    </row>
  </sheetData>
  <mergeCells count="46">
    <mergeCell ref="A3:G4"/>
    <mergeCell ref="A5:G5"/>
    <mergeCell ref="A6:D6"/>
    <mergeCell ref="A7:D7"/>
    <mergeCell ref="A8:D8"/>
    <mergeCell ref="A12:D12"/>
    <mergeCell ref="A9:D9"/>
    <mergeCell ref="A10:D10"/>
    <mergeCell ref="A13:D13"/>
    <mergeCell ref="A14:D14"/>
    <mergeCell ref="A11:D11"/>
    <mergeCell ref="A15:D15"/>
    <mergeCell ref="A16:D16"/>
    <mergeCell ref="A17:D17"/>
    <mergeCell ref="A18:D18"/>
    <mergeCell ref="A22:D22"/>
    <mergeCell ref="A19:D19"/>
    <mergeCell ref="A20:D20"/>
    <mergeCell ref="A23:D23"/>
    <mergeCell ref="A24:D24"/>
    <mergeCell ref="A21:D21"/>
    <mergeCell ref="A27:D27"/>
    <mergeCell ref="A28:D28"/>
    <mergeCell ref="A25:D25"/>
    <mergeCell ref="A26:D26"/>
    <mergeCell ref="A29:D29"/>
    <mergeCell ref="A30:D30"/>
    <mergeCell ref="A34:D34"/>
    <mergeCell ref="A31:D31"/>
    <mergeCell ref="A32:D32"/>
    <mergeCell ref="A35:D35"/>
    <mergeCell ref="A36:D36"/>
    <mergeCell ref="A33:D33"/>
    <mergeCell ref="A37:D37"/>
    <mergeCell ref="A38:D38"/>
    <mergeCell ref="A41:D41"/>
    <mergeCell ref="A39:D39"/>
    <mergeCell ref="A40:D40"/>
    <mergeCell ref="A45:D45"/>
    <mergeCell ref="A42:D42"/>
    <mergeCell ref="A43:D43"/>
    <mergeCell ref="A46:D46"/>
    <mergeCell ref="A47:D47"/>
    <mergeCell ref="A44:D44"/>
    <mergeCell ref="A49:D49"/>
    <mergeCell ref="A48:D48"/>
  </mergeCells>
  <phoneticPr fontId="1"/>
  <printOptions horizontalCentered="1"/>
  <pageMargins left="0.51181102362204722" right="0.11811023622047245" top="0.74803149606299213" bottom="0.74803149606299213" header="0.31496062992125984" footer="0.31496062992125984"/>
  <pageSetup paperSize="9" orientation="portrait" horizontalDpi="300" verticalDpi="300" r:id="rId1"/>
  <headerFooter>
    <oddHeader>&amp;R&amp;"-,太字"&amp;16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selection activeCell="A2" sqref="A2:G3"/>
    </sheetView>
  </sheetViews>
  <sheetFormatPr defaultRowHeight="13.5" x14ac:dyDescent="0.15"/>
  <cols>
    <col min="1" max="3" width="9" style="1"/>
    <col min="4" max="4" width="9.875" style="1" customWidth="1"/>
    <col min="5" max="7" width="15" style="2" customWidth="1"/>
    <col min="8" max="16384" width="9" style="1"/>
  </cols>
  <sheetData>
    <row r="1" spans="1:10" ht="14.25" x14ac:dyDescent="0.15">
      <c r="G1" s="27" t="s">
        <v>2</v>
      </c>
      <c r="H1" s="25"/>
      <c r="I1" s="25"/>
      <c r="J1" s="25"/>
    </row>
    <row r="2" spans="1:10" x14ac:dyDescent="0.15">
      <c r="A2" s="97" t="s">
        <v>48</v>
      </c>
      <c r="B2" s="97"/>
      <c r="C2" s="97"/>
      <c r="D2" s="97"/>
      <c r="E2" s="97"/>
      <c r="F2" s="97"/>
      <c r="G2" s="97"/>
    </row>
    <row r="3" spans="1:10" x14ac:dyDescent="0.15">
      <c r="A3" s="97"/>
      <c r="B3" s="97"/>
      <c r="C3" s="97"/>
      <c r="D3" s="97"/>
      <c r="E3" s="97"/>
      <c r="F3" s="97"/>
      <c r="G3" s="97"/>
    </row>
    <row r="4" spans="1:10" s="4" customFormat="1" ht="11.25" x14ac:dyDescent="0.15">
      <c r="A4" s="98" t="s">
        <v>49</v>
      </c>
      <c r="B4" s="98"/>
      <c r="C4" s="98"/>
      <c r="D4" s="98"/>
      <c r="E4" s="98"/>
      <c r="F4" s="98"/>
      <c r="G4" s="98"/>
    </row>
    <row r="5" spans="1:10" s="4" customFormat="1" ht="11.25" x14ac:dyDescent="0.15">
      <c r="A5" s="99"/>
      <c r="B5" s="99"/>
      <c r="C5" s="99"/>
      <c r="D5" s="99"/>
      <c r="E5" s="5"/>
      <c r="F5" s="5"/>
      <c r="G5" s="5"/>
    </row>
    <row r="6" spans="1:10" s="4" customFormat="1" ht="14.25" x14ac:dyDescent="0.15">
      <c r="A6" s="100"/>
      <c r="B6" s="100"/>
      <c r="C6" s="100"/>
      <c r="D6" s="100"/>
      <c r="E6" s="5"/>
      <c r="F6" s="6"/>
      <c r="G6" s="7" t="s">
        <v>3</v>
      </c>
    </row>
    <row r="7" spans="1:10" s="4" customFormat="1" ht="11.25" x14ac:dyDescent="0.15">
      <c r="A7" s="101" t="s">
        <v>4</v>
      </c>
      <c r="B7" s="102"/>
      <c r="C7" s="102"/>
      <c r="D7" s="102"/>
      <c r="E7" s="8" t="s">
        <v>5</v>
      </c>
      <c r="F7" s="8" t="s">
        <v>6</v>
      </c>
      <c r="G7" s="9" t="s">
        <v>7</v>
      </c>
    </row>
    <row r="8" spans="1:10" s="4" customFormat="1" ht="11.25" x14ac:dyDescent="0.15">
      <c r="A8" s="96" t="s">
        <v>50</v>
      </c>
      <c r="B8" s="93"/>
      <c r="C8" s="93"/>
      <c r="D8" s="93"/>
      <c r="E8" s="15"/>
      <c r="F8" s="15"/>
      <c r="G8" s="21"/>
    </row>
    <row r="9" spans="1:10" s="4" customFormat="1" ht="11.25" x14ac:dyDescent="0.15">
      <c r="A9" s="91" t="s">
        <v>51</v>
      </c>
      <c r="B9" s="92"/>
      <c r="C9" s="92"/>
      <c r="D9" s="92"/>
      <c r="E9" s="16"/>
      <c r="F9" s="16"/>
      <c r="G9" s="22"/>
    </row>
    <row r="10" spans="1:10" s="4" customFormat="1" ht="11.25" x14ac:dyDescent="0.15">
      <c r="A10" s="91" t="s">
        <v>52</v>
      </c>
      <c r="B10" s="92"/>
      <c r="C10" s="92"/>
      <c r="D10" s="92"/>
      <c r="E10" s="16"/>
      <c r="F10" s="16"/>
      <c r="G10" s="22"/>
    </row>
    <row r="11" spans="1:10" s="4" customFormat="1" ht="11.25" x14ac:dyDescent="0.15">
      <c r="A11" s="91" t="s">
        <v>53</v>
      </c>
      <c r="B11" s="92"/>
      <c r="C11" s="92"/>
      <c r="D11" s="92"/>
      <c r="E11" s="19">
        <v>9469</v>
      </c>
      <c r="F11" s="19">
        <v>0</v>
      </c>
      <c r="G11" s="23">
        <v>9469</v>
      </c>
    </row>
    <row r="12" spans="1:10" s="4" customFormat="1" ht="11.25" x14ac:dyDescent="0.15">
      <c r="A12" s="91" t="s">
        <v>54</v>
      </c>
      <c r="B12" s="92"/>
      <c r="C12" s="92"/>
      <c r="D12" s="92"/>
      <c r="E12" s="16">
        <v>9469</v>
      </c>
      <c r="F12" s="16">
        <v>0</v>
      </c>
      <c r="G12" s="22">
        <v>9469</v>
      </c>
    </row>
    <row r="13" spans="1:10" s="4" customFormat="1" ht="11.25" x14ac:dyDescent="0.15">
      <c r="A13" s="91" t="s">
        <v>55</v>
      </c>
      <c r="B13" s="92"/>
      <c r="C13" s="92"/>
      <c r="D13" s="92"/>
      <c r="E13" s="19">
        <v>278000</v>
      </c>
      <c r="F13" s="19">
        <v>330000</v>
      </c>
      <c r="G13" s="19">
        <v>-52000</v>
      </c>
    </row>
    <row r="14" spans="1:10" s="4" customFormat="1" ht="11.25" x14ac:dyDescent="0.15">
      <c r="A14" s="91" t="s">
        <v>56</v>
      </c>
      <c r="B14" s="92"/>
      <c r="C14" s="92"/>
      <c r="D14" s="92"/>
      <c r="E14" s="16">
        <v>278000</v>
      </c>
      <c r="F14" s="16">
        <v>330000</v>
      </c>
      <c r="G14" s="22">
        <v>-52000</v>
      </c>
    </row>
    <row r="15" spans="1:10" s="4" customFormat="1" ht="11.25" x14ac:dyDescent="0.15">
      <c r="A15" s="91" t="s">
        <v>57</v>
      </c>
      <c r="B15" s="92"/>
      <c r="C15" s="92"/>
      <c r="D15" s="92"/>
      <c r="E15" s="19">
        <v>262333032</v>
      </c>
      <c r="F15" s="19">
        <v>263976953</v>
      </c>
      <c r="G15" s="19">
        <v>-1643921</v>
      </c>
    </row>
    <row r="16" spans="1:10" s="4" customFormat="1" ht="11.25" x14ac:dyDescent="0.15">
      <c r="A16" s="91" t="s">
        <v>58</v>
      </c>
      <c r="B16" s="92"/>
      <c r="C16" s="92"/>
      <c r="D16" s="92"/>
      <c r="E16" s="16">
        <v>247556825</v>
      </c>
      <c r="F16" s="16">
        <v>242324965</v>
      </c>
      <c r="G16" s="22">
        <v>5231860</v>
      </c>
    </row>
    <row r="17" spans="1:7" s="4" customFormat="1" ht="11.25" x14ac:dyDescent="0.15">
      <c r="A17" s="91" t="s">
        <v>59</v>
      </c>
      <c r="B17" s="92"/>
      <c r="C17" s="92"/>
      <c r="D17" s="92"/>
      <c r="E17" s="16">
        <v>14207637</v>
      </c>
      <c r="F17" s="16">
        <v>12721458</v>
      </c>
      <c r="G17" s="22">
        <v>1486179</v>
      </c>
    </row>
    <row r="18" spans="1:7" s="4" customFormat="1" ht="11.25" x14ac:dyDescent="0.15">
      <c r="A18" s="91" t="s">
        <v>60</v>
      </c>
      <c r="B18" s="92"/>
      <c r="C18" s="92"/>
      <c r="D18" s="92"/>
      <c r="E18" s="16">
        <v>168000</v>
      </c>
      <c r="F18" s="16">
        <v>8144000</v>
      </c>
      <c r="G18" s="22">
        <v>-7976000</v>
      </c>
    </row>
    <row r="19" spans="1:7" s="4" customFormat="1" ht="11.25" x14ac:dyDescent="0.15">
      <c r="A19" s="91" t="s">
        <v>61</v>
      </c>
      <c r="B19" s="92"/>
      <c r="C19" s="92"/>
      <c r="D19" s="92"/>
      <c r="E19" s="16">
        <v>400570</v>
      </c>
      <c r="F19" s="16">
        <v>786530</v>
      </c>
      <c r="G19" s="22">
        <v>-385960</v>
      </c>
    </row>
    <row r="20" spans="1:7" s="4" customFormat="1" ht="11.25" x14ac:dyDescent="0.15">
      <c r="A20" s="91" t="s">
        <v>62</v>
      </c>
      <c r="B20" s="92"/>
      <c r="C20" s="92"/>
      <c r="D20" s="92"/>
      <c r="E20" s="19">
        <v>0</v>
      </c>
      <c r="F20" s="19">
        <v>41000</v>
      </c>
      <c r="G20" s="19">
        <v>-41000</v>
      </c>
    </row>
    <row r="21" spans="1:7" s="4" customFormat="1" ht="11.25" x14ac:dyDescent="0.15">
      <c r="A21" s="91" t="s">
        <v>63</v>
      </c>
      <c r="B21" s="92"/>
      <c r="C21" s="92"/>
      <c r="D21" s="92"/>
      <c r="E21" s="16">
        <v>0</v>
      </c>
      <c r="F21" s="16">
        <v>41000</v>
      </c>
      <c r="G21" s="22">
        <v>-41000</v>
      </c>
    </row>
    <row r="22" spans="1:7" s="4" customFormat="1" ht="11.25" x14ac:dyDescent="0.15">
      <c r="A22" s="91" t="s">
        <v>64</v>
      </c>
      <c r="B22" s="92"/>
      <c r="C22" s="92"/>
      <c r="D22" s="92"/>
      <c r="E22" s="19">
        <v>9000000</v>
      </c>
      <c r="F22" s="19">
        <v>13500000</v>
      </c>
      <c r="G22" s="19">
        <v>-4500000</v>
      </c>
    </row>
    <row r="23" spans="1:7" s="4" customFormat="1" ht="11.25" x14ac:dyDescent="0.15">
      <c r="A23" s="91" t="s">
        <v>65</v>
      </c>
      <c r="B23" s="92"/>
      <c r="C23" s="92"/>
      <c r="D23" s="92"/>
      <c r="E23" s="16">
        <v>9000000</v>
      </c>
      <c r="F23" s="16">
        <v>13500000</v>
      </c>
      <c r="G23" s="22">
        <v>-4500000</v>
      </c>
    </row>
    <row r="24" spans="1:7" s="4" customFormat="1" ht="11.25" x14ac:dyDescent="0.15">
      <c r="A24" s="91" t="s">
        <v>66</v>
      </c>
      <c r="B24" s="92"/>
      <c r="C24" s="92"/>
      <c r="D24" s="92"/>
      <c r="E24" s="19">
        <v>59762</v>
      </c>
      <c r="F24" s="19">
        <v>109957</v>
      </c>
      <c r="G24" s="19">
        <v>-50195</v>
      </c>
    </row>
    <row r="25" spans="1:7" s="4" customFormat="1" ht="11.25" x14ac:dyDescent="0.15">
      <c r="A25" s="91" t="s">
        <v>67</v>
      </c>
      <c r="B25" s="92"/>
      <c r="C25" s="92"/>
      <c r="D25" s="92"/>
      <c r="E25" s="16">
        <v>44294</v>
      </c>
      <c r="F25" s="16">
        <v>87306</v>
      </c>
      <c r="G25" s="22">
        <v>-43012</v>
      </c>
    </row>
    <row r="26" spans="1:7" s="4" customFormat="1" ht="11.25" x14ac:dyDescent="0.15">
      <c r="A26" s="91" t="s">
        <v>68</v>
      </c>
      <c r="B26" s="92"/>
      <c r="C26" s="92"/>
      <c r="D26" s="92"/>
      <c r="E26" s="16">
        <v>15468</v>
      </c>
      <c r="F26" s="16">
        <v>22651</v>
      </c>
      <c r="G26" s="22">
        <v>-7183</v>
      </c>
    </row>
    <row r="27" spans="1:7" s="4" customFormat="1" ht="11.25" x14ac:dyDescent="0.15">
      <c r="A27" s="91" t="s">
        <v>69</v>
      </c>
      <c r="B27" s="92"/>
      <c r="C27" s="92"/>
      <c r="D27" s="92"/>
      <c r="E27" s="18">
        <f>E11+E13+E15+E20+E22+E24</f>
        <v>271680263</v>
      </c>
      <c r="F27" s="18">
        <f>F11+F13+F15+F20+F22+F24</f>
        <v>277957910</v>
      </c>
      <c r="G27" s="18">
        <f>G11+G13+G15+G20+G22+G24</f>
        <v>-6277647</v>
      </c>
    </row>
    <row r="28" spans="1:7" s="4" customFormat="1" ht="11.25" x14ac:dyDescent="0.15">
      <c r="A28" s="91" t="s">
        <v>70</v>
      </c>
      <c r="B28" s="92"/>
      <c r="C28" s="92"/>
      <c r="D28" s="92"/>
      <c r="E28" s="10"/>
      <c r="F28" s="10"/>
      <c r="G28" s="15"/>
    </row>
    <row r="29" spans="1:7" s="4" customFormat="1" ht="11.25" x14ac:dyDescent="0.15">
      <c r="A29" s="91" t="s">
        <v>71</v>
      </c>
      <c r="B29" s="92"/>
      <c r="C29" s="92"/>
      <c r="D29" s="92"/>
      <c r="E29" s="19">
        <v>262930722</v>
      </c>
      <c r="F29" s="19">
        <v>241881647</v>
      </c>
      <c r="G29" s="19">
        <v>21049075</v>
      </c>
    </row>
    <row r="30" spans="1:7" s="4" customFormat="1" ht="11.25" x14ac:dyDescent="0.15">
      <c r="A30" s="91" t="s">
        <v>72</v>
      </c>
      <c r="B30" s="92"/>
      <c r="C30" s="92"/>
      <c r="D30" s="92"/>
      <c r="E30" s="11">
        <v>17946152</v>
      </c>
      <c r="F30" s="11">
        <v>23399282</v>
      </c>
      <c r="G30" s="16">
        <v>-5453130</v>
      </c>
    </row>
    <row r="31" spans="1:7" s="4" customFormat="1" ht="11.25" x14ac:dyDescent="0.15">
      <c r="A31" s="91" t="s">
        <v>73</v>
      </c>
      <c r="B31" s="92"/>
      <c r="C31" s="92"/>
      <c r="D31" s="92"/>
      <c r="E31" s="11">
        <v>21685856</v>
      </c>
      <c r="F31" s="11">
        <v>18455216</v>
      </c>
      <c r="G31" s="16">
        <v>3230640</v>
      </c>
    </row>
    <row r="32" spans="1:7" s="4" customFormat="1" ht="11.25" x14ac:dyDescent="0.15">
      <c r="A32" s="91" t="s">
        <v>74</v>
      </c>
      <c r="B32" s="92"/>
      <c r="C32" s="92"/>
      <c r="D32" s="92"/>
      <c r="E32" s="11">
        <v>5300684</v>
      </c>
      <c r="F32" s="11">
        <v>206020</v>
      </c>
      <c r="G32" s="16">
        <v>5094664</v>
      </c>
    </row>
    <row r="33" spans="1:7" s="4" customFormat="1" ht="11.25" x14ac:dyDescent="0.15">
      <c r="A33" s="91" t="s">
        <v>75</v>
      </c>
      <c r="B33" s="92"/>
      <c r="C33" s="92"/>
      <c r="D33" s="92"/>
      <c r="E33" s="11">
        <v>6639439</v>
      </c>
      <c r="F33" s="11">
        <v>5356168</v>
      </c>
      <c r="G33" s="16">
        <v>1283271</v>
      </c>
    </row>
    <row r="34" spans="1:7" s="4" customFormat="1" ht="11.25" x14ac:dyDescent="0.15">
      <c r="A34" s="91" t="s">
        <v>76</v>
      </c>
      <c r="B34" s="92"/>
      <c r="C34" s="92"/>
      <c r="D34" s="92"/>
      <c r="E34" s="11">
        <v>1510310</v>
      </c>
      <c r="F34" s="11">
        <v>2981960</v>
      </c>
      <c r="G34" s="16">
        <v>-1471650</v>
      </c>
    </row>
    <row r="35" spans="1:7" s="4" customFormat="1" ht="11.25" x14ac:dyDescent="0.15">
      <c r="A35" s="91" t="s">
        <v>77</v>
      </c>
      <c r="B35" s="92"/>
      <c r="C35" s="92"/>
      <c r="D35" s="92"/>
      <c r="E35" s="11">
        <v>3095523</v>
      </c>
      <c r="F35" s="11">
        <v>2834847</v>
      </c>
      <c r="G35" s="16">
        <v>260676</v>
      </c>
    </row>
    <row r="36" spans="1:7" s="4" customFormat="1" ht="11.25" x14ac:dyDescent="0.15">
      <c r="A36" s="91" t="s">
        <v>78</v>
      </c>
      <c r="B36" s="92"/>
      <c r="C36" s="92"/>
      <c r="D36" s="92"/>
      <c r="E36" s="11">
        <v>25056468</v>
      </c>
      <c r="F36" s="11">
        <v>23445618</v>
      </c>
      <c r="G36" s="16">
        <v>1610850</v>
      </c>
    </row>
    <row r="37" spans="1:7" s="4" customFormat="1" ht="11.25" x14ac:dyDescent="0.15">
      <c r="A37" s="91" t="s">
        <v>79</v>
      </c>
      <c r="B37" s="92"/>
      <c r="C37" s="92"/>
      <c r="D37" s="92"/>
      <c r="E37" s="11">
        <v>3075678</v>
      </c>
      <c r="F37" s="11">
        <v>2004343</v>
      </c>
      <c r="G37" s="16">
        <v>1071335</v>
      </c>
    </row>
    <row r="38" spans="1:7" s="4" customFormat="1" ht="11.25" x14ac:dyDescent="0.15">
      <c r="A38" s="91" t="s">
        <v>80</v>
      </c>
      <c r="B38" s="92"/>
      <c r="C38" s="92"/>
      <c r="D38" s="92"/>
      <c r="E38" s="11">
        <v>1117548</v>
      </c>
      <c r="F38" s="11">
        <v>690345</v>
      </c>
      <c r="G38" s="16">
        <v>427203</v>
      </c>
    </row>
    <row r="39" spans="1:7" s="4" customFormat="1" ht="11.25" x14ac:dyDescent="0.15">
      <c r="A39" s="91" t="s">
        <v>81</v>
      </c>
      <c r="B39" s="92"/>
      <c r="C39" s="92"/>
      <c r="D39" s="92"/>
      <c r="E39" s="11">
        <v>1384950</v>
      </c>
      <c r="F39" s="11">
        <v>0</v>
      </c>
      <c r="G39" s="16">
        <v>1384950</v>
      </c>
    </row>
    <row r="40" spans="1:7" s="4" customFormat="1" ht="11.25" x14ac:dyDescent="0.15">
      <c r="A40" s="91" t="s">
        <v>82</v>
      </c>
      <c r="B40" s="92"/>
      <c r="C40" s="92"/>
      <c r="D40" s="92"/>
      <c r="E40" s="11">
        <v>2245465</v>
      </c>
      <c r="F40" s="11">
        <v>2486431</v>
      </c>
      <c r="G40" s="16">
        <v>-240966</v>
      </c>
    </row>
    <row r="41" spans="1:7" s="4" customFormat="1" ht="11.25" x14ac:dyDescent="0.15">
      <c r="A41" s="91" t="s">
        <v>83</v>
      </c>
      <c r="B41" s="92"/>
      <c r="C41" s="92"/>
      <c r="D41" s="92"/>
      <c r="E41" s="11">
        <v>53054</v>
      </c>
      <c r="F41" s="11">
        <v>61681</v>
      </c>
      <c r="G41" s="16">
        <v>-8627</v>
      </c>
    </row>
    <row r="42" spans="1:7" s="4" customFormat="1" ht="11.25" x14ac:dyDescent="0.15">
      <c r="A42" s="91" t="s">
        <v>84</v>
      </c>
      <c r="B42" s="92"/>
      <c r="C42" s="92"/>
      <c r="D42" s="92"/>
      <c r="E42" s="11">
        <v>2336481</v>
      </c>
      <c r="F42" s="11">
        <v>2470748</v>
      </c>
      <c r="G42" s="16">
        <v>-134267</v>
      </c>
    </row>
    <row r="43" spans="1:7" s="4" customFormat="1" ht="11.25" x14ac:dyDescent="0.15">
      <c r="A43" s="91" t="s">
        <v>85</v>
      </c>
      <c r="B43" s="92"/>
      <c r="C43" s="92"/>
      <c r="D43" s="92"/>
      <c r="E43" s="11">
        <v>14960</v>
      </c>
      <c r="F43" s="11">
        <v>0</v>
      </c>
      <c r="G43" s="16">
        <v>14960</v>
      </c>
    </row>
    <row r="44" spans="1:7" s="4" customFormat="1" ht="11.25" x14ac:dyDescent="0.15">
      <c r="A44" s="91" t="s">
        <v>86</v>
      </c>
      <c r="B44" s="92"/>
      <c r="C44" s="92"/>
      <c r="D44" s="92"/>
      <c r="E44" s="11">
        <v>1741510</v>
      </c>
      <c r="F44" s="11">
        <v>1760210</v>
      </c>
      <c r="G44" s="16">
        <v>-18700</v>
      </c>
    </row>
    <row r="45" spans="1:7" s="4" customFormat="1" ht="11.25" x14ac:dyDescent="0.15">
      <c r="A45" s="91" t="s">
        <v>87</v>
      </c>
      <c r="B45" s="92"/>
      <c r="C45" s="92"/>
      <c r="D45" s="92"/>
      <c r="E45" s="11">
        <v>124890727</v>
      </c>
      <c r="F45" s="11">
        <v>120215342</v>
      </c>
      <c r="G45" s="16">
        <v>4675385</v>
      </c>
    </row>
    <row r="46" spans="1:7" s="4" customFormat="1" ht="11.25" x14ac:dyDescent="0.15">
      <c r="A46" s="91" t="s">
        <v>88</v>
      </c>
      <c r="B46" s="92"/>
      <c r="C46" s="92"/>
      <c r="D46" s="92"/>
      <c r="E46" s="11">
        <v>14369675</v>
      </c>
      <c r="F46" s="11">
        <v>15210600</v>
      </c>
      <c r="G46" s="16">
        <v>-840925</v>
      </c>
    </row>
    <row r="47" spans="1:7" s="4" customFormat="1" ht="11.25" x14ac:dyDescent="0.15">
      <c r="A47" s="91" t="s">
        <v>89</v>
      </c>
      <c r="B47" s="92"/>
      <c r="C47" s="92"/>
      <c r="D47" s="92"/>
      <c r="E47" s="11">
        <v>4661231</v>
      </c>
      <c r="F47" s="11">
        <v>4649840</v>
      </c>
      <c r="G47" s="16">
        <v>11391</v>
      </c>
    </row>
    <row r="48" spans="1:7" s="4" customFormat="1" ht="11.25" x14ac:dyDescent="0.15">
      <c r="A48" s="91" t="s">
        <v>90</v>
      </c>
      <c r="B48" s="92"/>
      <c r="C48" s="92"/>
      <c r="D48" s="92"/>
      <c r="E48" s="11">
        <v>3066411</v>
      </c>
      <c r="F48" s="11">
        <v>3022737</v>
      </c>
      <c r="G48" s="16">
        <v>43674</v>
      </c>
    </row>
    <row r="49" spans="1:7" s="4" customFormat="1" ht="11.25" x14ac:dyDescent="0.15">
      <c r="A49" s="91" t="s">
        <v>91</v>
      </c>
      <c r="B49" s="92"/>
      <c r="C49" s="92"/>
      <c r="D49" s="92"/>
      <c r="E49" s="11">
        <v>22666212</v>
      </c>
      <c r="F49" s="11">
        <v>12611309</v>
      </c>
      <c r="G49" s="16">
        <v>10054903</v>
      </c>
    </row>
    <row r="50" spans="1:7" s="4" customFormat="1" ht="11.25" x14ac:dyDescent="0.15">
      <c r="A50" s="91" t="s">
        <v>92</v>
      </c>
      <c r="B50" s="92"/>
      <c r="C50" s="92"/>
      <c r="D50" s="92"/>
      <c r="E50" s="11">
        <v>72388</v>
      </c>
      <c r="F50" s="11">
        <v>18950</v>
      </c>
      <c r="G50" s="16">
        <v>53438</v>
      </c>
    </row>
    <row r="51" spans="1:7" s="4" customFormat="1" ht="11.25" x14ac:dyDescent="0.15">
      <c r="A51" s="91" t="s">
        <v>93</v>
      </c>
      <c r="B51" s="92"/>
      <c r="C51" s="92"/>
      <c r="D51" s="92"/>
      <c r="E51" s="19">
        <v>28040176</v>
      </c>
      <c r="F51" s="19">
        <v>29642681</v>
      </c>
      <c r="G51" s="19">
        <v>-1602505</v>
      </c>
    </row>
    <row r="52" spans="1:7" s="4" customFormat="1" ht="11.25" x14ac:dyDescent="0.15">
      <c r="A52" s="91" t="s">
        <v>72</v>
      </c>
      <c r="B52" s="92"/>
      <c r="C52" s="92"/>
      <c r="D52" s="92"/>
      <c r="E52" s="11">
        <v>3697536</v>
      </c>
      <c r="F52" s="11">
        <v>4044060</v>
      </c>
      <c r="G52" s="16">
        <v>-346524</v>
      </c>
    </row>
    <row r="53" spans="1:7" s="4" customFormat="1" ht="11.25" x14ac:dyDescent="0.15">
      <c r="A53" s="91" t="s">
        <v>73</v>
      </c>
      <c r="B53" s="92"/>
      <c r="C53" s="92"/>
      <c r="D53" s="92"/>
      <c r="E53" s="11">
        <v>2188300</v>
      </c>
      <c r="F53" s="11">
        <v>2070250</v>
      </c>
      <c r="G53" s="16">
        <v>118050</v>
      </c>
    </row>
    <row r="54" spans="1:7" s="4" customFormat="1" ht="11.25" x14ac:dyDescent="0.15">
      <c r="A54" s="91" t="s">
        <v>75</v>
      </c>
      <c r="B54" s="92"/>
      <c r="C54" s="92"/>
      <c r="D54" s="92"/>
      <c r="E54" s="11">
        <v>1323267</v>
      </c>
      <c r="F54" s="11">
        <v>1256824</v>
      </c>
      <c r="G54" s="16">
        <v>66443</v>
      </c>
    </row>
    <row r="55" spans="1:7" s="4" customFormat="1" ht="11.25" x14ac:dyDescent="0.15">
      <c r="A55" s="91" t="s">
        <v>94</v>
      </c>
      <c r="B55" s="92"/>
      <c r="C55" s="92"/>
      <c r="D55" s="92"/>
      <c r="E55" s="11">
        <v>451511</v>
      </c>
      <c r="F55" s="11">
        <v>717730</v>
      </c>
      <c r="G55" s="16">
        <v>-266219</v>
      </c>
    </row>
    <row r="56" spans="1:7" s="4" customFormat="1" ht="11.25" x14ac:dyDescent="0.15">
      <c r="A56" s="91" t="s">
        <v>76</v>
      </c>
      <c r="B56" s="92"/>
      <c r="C56" s="92"/>
      <c r="D56" s="92"/>
      <c r="E56" s="11">
        <v>3420970</v>
      </c>
      <c r="F56" s="11">
        <v>3604420</v>
      </c>
      <c r="G56" s="16">
        <v>-183450</v>
      </c>
    </row>
    <row r="57" spans="1:7" s="4" customFormat="1" ht="11.25" x14ac:dyDescent="0.15">
      <c r="A57" s="91" t="s">
        <v>77</v>
      </c>
      <c r="B57" s="92"/>
      <c r="C57" s="92"/>
      <c r="D57" s="92"/>
      <c r="E57" s="11">
        <v>84450</v>
      </c>
      <c r="F57" s="11">
        <v>191809</v>
      </c>
      <c r="G57" s="16">
        <v>-107359</v>
      </c>
    </row>
    <row r="58" spans="1:7" s="4" customFormat="1" ht="11.25" x14ac:dyDescent="0.15">
      <c r="A58" s="91" t="s">
        <v>95</v>
      </c>
      <c r="B58" s="92"/>
      <c r="C58" s="92"/>
      <c r="D58" s="92"/>
      <c r="E58" s="11">
        <v>296397</v>
      </c>
      <c r="F58" s="11">
        <v>6022</v>
      </c>
      <c r="G58" s="16">
        <v>290375</v>
      </c>
    </row>
    <row r="59" spans="1:7" s="4" customFormat="1" ht="11.25" x14ac:dyDescent="0.15">
      <c r="A59" s="91" t="s">
        <v>80</v>
      </c>
      <c r="B59" s="92"/>
      <c r="C59" s="92"/>
      <c r="D59" s="92"/>
      <c r="E59" s="11">
        <v>127535</v>
      </c>
      <c r="F59" s="11">
        <v>3071562</v>
      </c>
      <c r="G59" s="16">
        <v>-2944027</v>
      </c>
    </row>
    <row r="60" spans="1:7" s="4" customFormat="1" ht="11.25" x14ac:dyDescent="0.15">
      <c r="A60" s="91" t="s">
        <v>82</v>
      </c>
      <c r="B60" s="92"/>
      <c r="C60" s="92"/>
      <c r="D60" s="92"/>
      <c r="E60" s="11">
        <v>10148033</v>
      </c>
      <c r="F60" s="11">
        <v>10457087</v>
      </c>
      <c r="G60" s="16">
        <v>-309054</v>
      </c>
    </row>
    <row r="61" spans="1:7" s="4" customFormat="1" ht="11.25" x14ac:dyDescent="0.15">
      <c r="A61" s="91" t="s">
        <v>85</v>
      </c>
      <c r="B61" s="92"/>
      <c r="C61" s="92"/>
      <c r="D61" s="92"/>
      <c r="E61" s="11">
        <v>7980</v>
      </c>
      <c r="F61" s="11">
        <v>0</v>
      </c>
      <c r="G61" s="16">
        <v>7980</v>
      </c>
    </row>
    <row r="62" spans="1:7" s="4" customFormat="1" ht="11.25" x14ac:dyDescent="0.15">
      <c r="A62" s="91" t="s">
        <v>87</v>
      </c>
      <c r="B62" s="92"/>
      <c r="C62" s="92"/>
      <c r="D62" s="92"/>
      <c r="E62" s="11">
        <v>959000</v>
      </c>
      <c r="F62" s="11">
        <v>1484000</v>
      </c>
      <c r="G62" s="16">
        <v>-525000</v>
      </c>
    </row>
    <row r="63" spans="1:7" s="4" customFormat="1" ht="11.25" x14ac:dyDescent="0.15">
      <c r="A63" s="91" t="s">
        <v>96</v>
      </c>
      <c r="B63" s="92"/>
      <c r="C63" s="92"/>
      <c r="D63" s="92"/>
      <c r="E63" s="11">
        <v>179468</v>
      </c>
      <c r="F63" s="11">
        <v>261406</v>
      </c>
      <c r="G63" s="16">
        <v>-81938</v>
      </c>
    </row>
    <row r="64" spans="1:7" s="4" customFormat="1" ht="11.25" x14ac:dyDescent="0.15">
      <c r="A64" s="91" t="s">
        <v>97</v>
      </c>
      <c r="B64" s="92"/>
      <c r="C64" s="92"/>
      <c r="D64" s="92"/>
      <c r="E64" s="11">
        <v>252940</v>
      </c>
      <c r="F64" s="11">
        <v>0</v>
      </c>
      <c r="G64" s="16">
        <v>252940</v>
      </c>
    </row>
    <row r="65" spans="1:7" s="4" customFormat="1" ht="11.25" x14ac:dyDescent="0.15">
      <c r="A65" s="91" t="s">
        <v>98</v>
      </c>
      <c r="B65" s="92"/>
      <c r="C65" s="92"/>
      <c r="D65" s="92"/>
      <c r="E65" s="11">
        <v>867000</v>
      </c>
      <c r="F65" s="11">
        <v>161000</v>
      </c>
      <c r="G65" s="16">
        <v>706000</v>
      </c>
    </row>
    <row r="66" spans="1:7" s="4" customFormat="1" ht="11.25" x14ac:dyDescent="0.15">
      <c r="A66" s="91" t="s">
        <v>99</v>
      </c>
      <c r="B66" s="92"/>
      <c r="C66" s="92"/>
      <c r="D66" s="92"/>
      <c r="E66" s="11">
        <v>111000</v>
      </c>
      <c r="F66" s="11">
        <v>0</v>
      </c>
      <c r="G66" s="16">
        <v>111000</v>
      </c>
    </row>
    <row r="67" spans="1:7" s="4" customFormat="1" ht="11.25" x14ac:dyDescent="0.15">
      <c r="A67" s="91" t="s">
        <v>100</v>
      </c>
      <c r="B67" s="92"/>
      <c r="C67" s="92"/>
      <c r="D67" s="92"/>
      <c r="E67" s="11">
        <v>1500000</v>
      </c>
      <c r="F67" s="11">
        <v>2000000</v>
      </c>
      <c r="G67" s="16">
        <v>-500000</v>
      </c>
    </row>
    <row r="68" spans="1:7" s="4" customFormat="1" ht="11.25" x14ac:dyDescent="0.15">
      <c r="A68" s="91" t="s">
        <v>101</v>
      </c>
      <c r="B68" s="92"/>
      <c r="C68" s="92"/>
      <c r="D68" s="92"/>
      <c r="E68" s="11">
        <v>2216188</v>
      </c>
      <c r="F68" s="11">
        <v>0</v>
      </c>
      <c r="G68" s="16">
        <v>2216188</v>
      </c>
    </row>
    <row r="69" spans="1:7" s="4" customFormat="1" ht="11.25" x14ac:dyDescent="0.15">
      <c r="A69" s="91" t="s">
        <v>92</v>
      </c>
      <c r="B69" s="92"/>
      <c r="C69" s="92"/>
      <c r="D69" s="92"/>
      <c r="E69" s="12">
        <v>208601</v>
      </c>
      <c r="F69" s="12">
        <v>316511</v>
      </c>
      <c r="G69" s="17">
        <v>-107910</v>
      </c>
    </row>
    <row r="70" spans="1:7" s="4" customFormat="1" ht="11.25" x14ac:dyDescent="0.15">
      <c r="A70" s="94" t="s">
        <v>102</v>
      </c>
      <c r="B70" s="95"/>
      <c r="C70" s="95"/>
      <c r="D70" s="95"/>
      <c r="E70" s="13">
        <v>290970898</v>
      </c>
      <c r="F70" s="13">
        <v>271524328</v>
      </c>
      <c r="G70" s="18">
        <v>19446570</v>
      </c>
    </row>
    <row r="71" spans="1:7" s="4" customFormat="1" ht="11.25" x14ac:dyDescent="0.15">
      <c r="A71" s="91" t="s">
        <v>103</v>
      </c>
      <c r="B71" s="92"/>
      <c r="C71" s="92"/>
      <c r="D71" s="92"/>
      <c r="E71" s="12">
        <v>-19290635</v>
      </c>
      <c r="F71" s="12">
        <v>6433582</v>
      </c>
      <c r="G71" s="17">
        <f>E71-F71</f>
        <v>-25724217</v>
      </c>
    </row>
    <row r="72" spans="1:7" s="4" customFormat="1" ht="11.25" x14ac:dyDescent="0.15">
      <c r="A72" s="91" t="s">
        <v>104</v>
      </c>
      <c r="B72" s="92"/>
      <c r="C72" s="92"/>
      <c r="D72" s="92"/>
      <c r="E72" s="13">
        <v>0</v>
      </c>
      <c r="F72" s="13">
        <v>0</v>
      </c>
      <c r="G72" s="17">
        <f t="shared" ref="G72:G73" si="0">E72-F72</f>
        <v>0</v>
      </c>
    </row>
    <row r="73" spans="1:7" s="4" customFormat="1" ht="11.25" x14ac:dyDescent="0.15">
      <c r="A73" s="91" t="s">
        <v>105</v>
      </c>
      <c r="B73" s="92"/>
      <c r="C73" s="92"/>
      <c r="D73" s="92"/>
      <c r="E73" s="13">
        <v>-19290635</v>
      </c>
      <c r="F73" s="13">
        <v>6433582</v>
      </c>
      <c r="G73" s="17">
        <f t="shared" si="0"/>
        <v>-25724217</v>
      </c>
    </row>
    <row r="74" spans="1:7" s="4" customFormat="1" ht="11.25" x14ac:dyDescent="0.15">
      <c r="A74" s="91" t="s">
        <v>106</v>
      </c>
      <c r="B74" s="92"/>
      <c r="C74" s="92"/>
      <c r="D74" s="92"/>
      <c r="E74" s="10"/>
      <c r="F74" s="10"/>
      <c r="G74" s="15"/>
    </row>
    <row r="75" spans="1:7" s="4" customFormat="1" ht="11.25" x14ac:dyDescent="0.15">
      <c r="A75" s="91" t="s">
        <v>107</v>
      </c>
      <c r="B75" s="92"/>
      <c r="C75" s="92"/>
      <c r="D75" s="92"/>
      <c r="E75" s="12"/>
      <c r="F75" s="12"/>
      <c r="G75" s="17"/>
    </row>
    <row r="76" spans="1:7" s="4" customFormat="1" ht="11.25" x14ac:dyDescent="0.15">
      <c r="A76" s="91" t="s">
        <v>108</v>
      </c>
      <c r="B76" s="92"/>
      <c r="C76" s="92"/>
      <c r="D76" s="92"/>
      <c r="E76" s="13">
        <v>0</v>
      </c>
      <c r="F76" s="13">
        <v>0</v>
      </c>
      <c r="G76" s="18">
        <v>0</v>
      </c>
    </row>
    <row r="77" spans="1:7" s="4" customFormat="1" ht="11.25" x14ac:dyDescent="0.15">
      <c r="A77" s="91" t="s">
        <v>109</v>
      </c>
      <c r="B77" s="92"/>
      <c r="C77" s="92"/>
      <c r="D77" s="92"/>
      <c r="E77" s="13"/>
      <c r="F77" s="13"/>
      <c r="G77" s="18"/>
    </row>
    <row r="78" spans="1:7" s="4" customFormat="1" ht="11.25" x14ac:dyDescent="0.15">
      <c r="A78" s="91" t="s">
        <v>110</v>
      </c>
      <c r="B78" s="92"/>
      <c r="C78" s="92"/>
      <c r="D78" s="92"/>
      <c r="E78" s="13">
        <v>0</v>
      </c>
      <c r="F78" s="13">
        <v>0</v>
      </c>
      <c r="G78" s="18">
        <v>0</v>
      </c>
    </row>
    <row r="79" spans="1:7" s="4" customFormat="1" ht="11.25" x14ac:dyDescent="0.15">
      <c r="A79" s="91" t="s">
        <v>111</v>
      </c>
      <c r="B79" s="92"/>
      <c r="C79" s="92"/>
      <c r="D79" s="92"/>
      <c r="E79" s="13">
        <v>0</v>
      </c>
      <c r="F79" s="13">
        <v>0</v>
      </c>
      <c r="G79" s="18">
        <v>0</v>
      </c>
    </row>
    <row r="80" spans="1:7" s="4" customFormat="1" ht="11.25" x14ac:dyDescent="0.15">
      <c r="A80" s="91" t="s">
        <v>121</v>
      </c>
      <c r="B80" s="92"/>
      <c r="C80" s="92"/>
      <c r="D80" s="92"/>
      <c r="E80" s="13">
        <v>1233345</v>
      </c>
      <c r="F80" s="17">
        <v>1505613</v>
      </c>
      <c r="G80" s="18">
        <f>E80-F80</f>
        <v>-272268</v>
      </c>
    </row>
    <row r="81" spans="1:7" s="4" customFormat="1" ht="11.25" x14ac:dyDescent="0.15">
      <c r="A81" s="91" t="s">
        <v>112</v>
      </c>
      <c r="B81" s="92"/>
      <c r="C81" s="92"/>
      <c r="D81" s="92"/>
      <c r="E81" s="13">
        <v>-18057290</v>
      </c>
      <c r="F81" s="13">
        <v>7939195</v>
      </c>
      <c r="G81" s="18">
        <f>E81-F81</f>
        <v>-25996485</v>
      </c>
    </row>
    <row r="82" spans="1:7" s="4" customFormat="1" ht="11.25" x14ac:dyDescent="0.15">
      <c r="A82" s="91" t="s">
        <v>113</v>
      </c>
      <c r="B82" s="92"/>
      <c r="C82" s="92"/>
      <c r="D82" s="92"/>
      <c r="E82" s="13">
        <v>685731882</v>
      </c>
      <c r="F82" s="13">
        <v>677792687</v>
      </c>
      <c r="G82" s="18">
        <v>7939195</v>
      </c>
    </row>
    <row r="83" spans="1:7" s="4" customFormat="1" ht="11.25" x14ac:dyDescent="0.15">
      <c r="A83" s="91" t="s">
        <v>114</v>
      </c>
      <c r="B83" s="92"/>
      <c r="C83" s="92"/>
      <c r="D83" s="92"/>
      <c r="E83" s="13">
        <v>667674592</v>
      </c>
      <c r="F83" s="13">
        <v>685731882</v>
      </c>
      <c r="G83" s="18">
        <v>-18057290</v>
      </c>
    </row>
    <row r="84" spans="1:7" s="4" customFormat="1" ht="11.25" x14ac:dyDescent="0.15">
      <c r="A84" s="91" t="s">
        <v>115</v>
      </c>
      <c r="B84" s="92"/>
      <c r="C84" s="92"/>
      <c r="D84" s="92"/>
      <c r="E84" s="13"/>
      <c r="F84" s="13"/>
      <c r="G84" s="18"/>
    </row>
    <row r="85" spans="1:7" s="4" customFormat="1" ht="11.25" x14ac:dyDescent="0.15">
      <c r="A85" s="91" t="s">
        <v>116</v>
      </c>
      <c r="B85" s="92"/>
      <c r="C85" s="92"/>
      <c r="D85" s="92"/>
      <c r="E85" s="13">
        <v>0</v>
      </c>
      <c r="F85" s="13">
        <v>0</v>
      </c>
      <c r="G85" s="18">
        <v>0</v>
      </c>
    </row>
    <row r="86" spans="1:7" s="4" customFormat="1" ht="11.25" x14ac:dyDescent="0.15">
      <c r="A86" s="91" t="s">
        <v>117</v>
      </c>
      <c r="B86" s="92"/>
      <c r="C86" s="92"/>
      <c r="D86" s="92"/>
      <c r="E86" s="13">
        <v>0</v>
      </c>
      <c r="F86" s="13">
        <v>0</v>
      </c>
      <c r="G86" s="18">
        <v>0</v>
      </c>
    </row>
    <row r="87" spans="1:7" s="4" customFormat="1" ht="11.25" x14ac:dyDescent="0.15">
      <c r="A87" s="91" t="s">
        <v>118</v>
      </c>
      <c r="B87" s="92"/>
      <c r="C87" s="92"/>
      <c r="D87" s="92"/>
      <c r="E87" s="13">
        <v>0</v>
      </c>
      <c r="F87" s="13">
        <v>0</v>
      </c>
      <c r="G87" s="18">
        <v>0</v>
      </c>
    </row>
    <row r="88" spans="1:7" s="4" customFormat="1" ht="11.25" x14ac:dyDescent="0.15">
      <c r="A88" s="94" t="s">
        <v>119</v>
      </c>
      <c r="B88" s="95"/>
      <c r="C88" s="95"/>
      <c r="D88" s="95"/>
      <c r="E88" s="13">
        <v>667674592</v>
      </c>
      <c r="F88" s="13">
        <v>685731882</v>
      </c>
      <c r="G88" s="18">
        <v>-18057290</v>
      </c>
    </row>
    <row r="89" spans="1:7" x14ac:dyDescent="0.15">
      <c r="A89" s="103" t="s">
        <v>47</v>
      </c>
      <c r="B89" s="103"/>
      <c r="C89" s="103"/>
      <c r="D89" s="103"/>
      <c r="E89" s="3"/>
      <c r="F89" s="3"/>
      <c r="G89" s="3"/>
    </row>
  </sheetData>
  <mergeCells count="87">
    <mergeCell ref="A2:G3"/>
    <mergeCell ref="A4:G4"/>
    <mergeCell ref="A5:D5"/>
    <mergeCell ref="A6:D6"/>
    <mergeCell ref="A7:D7"/>
    <mergeCell ref="A23:D23"/>
    <mergeCell ref="A20:D20"/>
    <mergeCell ref="A21:D21"/>
    <mergeCell ref="A8:D8"/>
    <mergeCell ref="A9:D9"/>
    <mergeCell ref="A18:D18"/>
    <mergeCell ref="A19:D19"/>
    <mergeCell ref="A16:D16"/>
    <mergeCell ref="A17:D17"/>
    <mergeCell ref="A22:D22"/>
    <mergeCell ref="A10:D10"/>
    <mergeCell ref="A11:D11"/>
    <mergeCell ref="A14:D14"/>
    <mergeCell ref="A15:D15"/>
    <mergeCell ref="A12:D12"/>
    <mergeCell ref="A13:D13"/>
    <mergeCell ref="A34:D34"/>
    <mergeCell ref="A47:D47"/>
    <mergeCell ref="A26:D26"/>
    <mergeCell ref="A24:D24"/>
    <mergeCell ref="A25:D25"/>
    <mergeCell ref="A29:D29"/>
    <mergeCell ref="A30:D30"/>
    <mergeCell ref="A28:D28"/>
    <mergeCell ref="A27:D27"/>
    <mergeCell ref="A48:D48"/>
    <mergeCell ref="A45:D45"/>
    <mergeCell ref="A46:D46"/>
    <mergeCell ref="A31:D31"/>
    <mergeCell ref="A32:D32"/>
    <mergeCell ref="A39:D39"/>
    <mergeCell ref="A40:D40"/>
    <mergeCell ref="A37:D37"/>
    <mergeCell ref="A38:D38"/>
    <mergeCell ref="A43:D43"/>
    <mergeCell ref="A44:D44"/>
    <mergeCell ref="A41:D41"/>
    <mergeCell ref="A42:D42"/>
    <mergeCell ref="A35:D35"/>
    <mergeCell ref="A36:D36"/>
    <mergeCell ref="A33:D33"/>
    <mergeCell ref="A49:D49"/>
    <mergeCell ref="A50:D50"/>
    <mergeCell ref="A55:D55"/>
    <mergeCell ref="A56:D56"/>
    <mergeCell ref="A53:D53"/>
    <mergeCell ref="A54:D54"/>
    <mergeCell ref="A67:D67"/>
    <mergeCell ref="A68:D68"/>
    <mergeCell ref="A65:D65"/>
    <mergeCell ref="A66:D66"/>
    <mergeCell ref="A51:D51"/>
    <mergeCell ref="A52:D52"/>
    <mergeCell ref="A59:D59"/>
    <mergeCell ref="A60:D60"/>
    <mergeCell ref="A57:D57"/>
    <mergeCell ref="A58:D58"/>
    <mergeCell ref="A63:D63"/>
    <mergeCell ref="A64:D64"/>
    <mergeCell ref="A61:D61"/>
    <mergeCell ref="A62:D62"/>
    <mergeCell ref="A71:D71"/>
    <mergeCell ref="A69:D69"/>
    <mergeCell ref="A70:D70"/>
    <mergeCell ref="A72:D72"/>
    <mergeCell ref="A73:D73"/>
    <mergeCell ref="A74:D74"/>
    <mergeCell ref="A75:D75"/>
    <mergeCell ref="A76:D76"/>
    <mergeCell ref="A77:D77"/>
    <mergeCell ref="A78:D78"/>
    <mergeCell ref="A79:D79"/>
    <mergeCell ref="A82:D82"/>
    <mergeCell ref="A80:D80"/>
    <mergeCell ref="A81:D81"/>
    <mergeCell ref="A83:D83"/>
    <mergeCell ref="A84:D84"/>
    <mergeCell ref="A85:D85"/>
    <mergeCell ref="A86:D86"/>
    <mergeCell ref="A89:D89"/>
    <mergeCell ref="A87:D87"/>
    <mergeCell ref="A88:D88"/>
  </mergeCells>
  <phoneticPr fontId="1"/>
  <printOptions horizontalCentered="1"/>
  <pageMargins left="0.51181102362204722" right="0.11811023622047245" top="0.74803149606299213" bottom="0.74803149606299213" header="0.31496062992125984" footer="0.31496062992125984"/>
  <pageSetup paperSize="9" orientation="portrait" horizontalDpi="300" verticalDpi="300" r:id="rId1"/>
  <headerFooter>
    <oddHeader xml:space="preserve">&amp;L&amp;"ＭＳ Ｐ明朝,標準"&amp;10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6"/>
  <sheetViews>
    <sheetView zoomScale="90" zoomScaleNormal="90" workbookViewId="0">
      <selection activeCell="C27" sqref="C27"/>
    </sheetView>
  </sheetViews>
  <sheetFormatPr defaultRowHeight="13.5" x14ac:dyDescent="0.15"/>
  <cols>
    <col min="1" max="1" width="3.625" style="1" customWidth="1"/>
    <col min="2" max="2" width="22.25" style="1" customWidth="1"/>
    <col min="3" max="3" width="16" style="1" customWidth="1"/>
    <col min="4" max="4" width="14.5" style="1" customWidth="1"/>
    <col min="5" max="5" width="14.375" style="1" customWidth="1"/>
    <col min="6" max="6" width="13.375" style="1" customWidth="1"/>
    <col min="7" max="7" width="6" style="1" customWidth="1"/>
    <col min="8" max="8" width="9" style="1"/>
    <col min="9" max="9" width="13.25" style="1" customWidth="1"/>
    <col min="10" max="11" width="11" style="1" bestFit="1" customWidth="1"/>
    <col min="12" max="12" width="0.75" style="1" customWidth="1"/>
    <col min="13" max="13" width="11" style="1" bestFit="1" customWidth="1"/>
    <col min="14" max="16384" width="9" style="1"/>
  </cols>
  <sheetData>
    <row r="1" spans="2:7" ht="14.25" x14ac:dyDescent="0.15">
      <c r="F1" s="36" t="s">
        <v>124</v>
      </c>
    </row>
    <row r="2" spans="2:7" ht="14.25" x14ac:dyDescent="0.15">
      <c r="F2" s="36"/>
    </row>
    <row r="3" spans="2:7" ht="21" x14ac:dyDescent="0.2">
      <c r="B3" s="104" t="s">
        <v>125</v>
      </c>
      <c r="C3" s="104"/>
      <c r="D3" s="104"/>
      <c r="E3" s="104"/>
      <c r="F3" s="104"/>
      <c r="G3" s="37"/>
    </row>
    <row r="5" spans="2:7" s="4" customFormat="1" ht="15" customHeight="1" x14ac:dyDescent="0.15">
      <c r="B5" s="4" t="s">
        <v>126</v>
      </c>
    </row>
    <row r="6" spans="2:7" s="4" customFormat="1" ht="10.5" customHeight="1" x14ac:dyDescent="0.15"/>
    <row r="7" spans="2:7" s="4" customFormat="1" ht="14.25" customHeight="1" x14ac:dyDescent="0.15">
      <c r="B7" s="4" t="s">
        <v>127</v>
      </c>
    </row>
    <row r="8" spans="2:7" s="4" customFormat="1" ht="14.25" customHeight="1" x14ac:dyDescent="0.15">
      <c r="B8" s="4" t="s">
        <v>128</v>
      </c>
    </row>
    <row r="9" spans="2:7" s="4" customFormat="1" ht="15" customHeight="1" x14ac:dyDescent="0.15">
      <c r="B9" s="4" t="s">
        <v>129</v>
      </c>
    </row>
    <row r="10" spans="2:7" s="4" customFormat="1" ht="15" customHeight="1" x14ac:dyDescent="0.15">
      <c r="B10" s="4" t="s">
        <v>130</v>
      </c>
    </row>
    <row r="11" spans="2:7" s="4" customFormat="1" ht="15" customHeight="1" x14ac:dyDescent="0.15">
      <c r="B11" s="4" t="s">
        <v>131</v>
      </c>
    </row>
    <row r="12" spans="2:7" s="4" customFormat="1" ht="15" customHeight="1" x14ac:dyDescent="0.15">
      <c r="B12" s="4" t="s">
        <v>132</v>
      </c>
    </row>
    <row r="13" spans="2:7" s="4" customFormat="1" ht="15" customHeight="1" x14ac:dyDescent="0.15">
      <c r="B13" s="4" t="s">
        <v>133</v>
      </c>
    </row>
    <row r="14" spans="2:7" s="4" customFormat="1" ht="11.25" x14ac:dyDescent="0.15">
      <c r="F14" s="38" t="s">
        <v>134</v>
      </c>
      <c r="G14" s="38"/>
    </row>
    <row r="15" spans="2:7" s="4" customFormat="1" ht="18.75" customHeight="1" x14ac:dyDescent="0.15">
      <c r="B15" s="39" t="s">
        <v>135</v>
      </c>
      <c r="C15" s="40" t="s">
        <v>136</v>
      </c>
      <c r="D15" s="41" t="s">
        <v>137</v>
      </c>
      <c r="E15" s="41" t="s">
        <v>138</v>
      </c>
      <c r="F15" s="42" t="s">
        <v>139</v>
      </c>
      <c r="G15" s="43"/>
    </row>
    <row r="16" spans="2:7" s="4" customFormat="1" ht="18.75" customHeight="1" x14ac:dyDescent="0.15">
      <c r="B16" s="44" t="s">
        <v>140</v>
      </c>
      <c r="C16" s="45" t="s">
        <v>141</v>
      </c>
      <c r="D16" s="45" t="s">
        <v>141</v>
      </c>
      <c r="E16" s="45" t="s">
        <v>141</v>
      </c>
      <c r="F16" s="45" t="s">
        <v>141</v>
      </c>
      <c r="G16" s="46"/>
    </row>
    <row r="17" spans="2:7" s="4" customFormat="1" ht="18.75" customHeight="1" x14ac:dyDescent="0.15">
      <c r="B17" s="47" t="s">
        <v>142</v>
      </c>
      <c r="C17" s="48">
        <v>0</v>
      </c>
      <c r="D17" s="48">
        <v>0</v>
      </c>
      <c r="E17" s="48">
        <v>0</v>
      </c>
      <c r="F17" s="48">
        <v>0</v>
      </c>
      <c r="G17" s="49"/>
    </row>
    <row r="18" spans="2:7" s="4" customFormat="1" ht="18.75" customHeight="1" x14ac:dyDescent="0.15">
      <c r="B18" s="44" t="s">
        <v>143</v>
      </c>
      <c r="C18" s="50"/>
      <c r="D18" s="50"/>
      <c r="E18" s="50"/>
      <c r="F18" s="51"/>
      <c r="G18" s="49"/>
    </row>
    <row r="19" spans="2:7" s="4" customFormat="1" ht="11.25" x14ac:dyDescent="0.15">
      <c r="B19" s="44"/>
      <c r="C19" s="52"/>
      <c r="D19" s="52"/>
      <c r="E19" s="52"/>
      <c r="F19" s="53"/>
      <c r="G19" s="49"/>
    </row>
    <row r="20" spans="2:7" s="4" customFormat="1" ht="18.75" customHeight="1" x14ac:dyDescent="0.15">
      <c r="B20" s="44" t="s">
        <v>144</v>
      </c>
      <c r="C20" s="52">
        <v>19419790</v>
      </c>
      <c r="D20" s="54">
        <v>5280186</v>
      </c>
      <c r="E20" s="54">
        <v>23824216</v>
      </c>
      <c r="F20" s="53">
        <f>SUM(C20+D20-E20)</f>
        <v>875760</v>
      </c>
      <c r="G20" s="49"/>
    </row>
    <row r="21" spans="2:7" s="4" customFormat="1" ht="18.75" customHeight="1" x14ac:dyDescent="0.15">
      <c r="B21" s="44" t="s">
        <v>145</v>
      </c>
      <c r="C21" s="52">
        <v>28285087</v>
      </c>
      <c r="D21" s="45">
        <v>649626</v>
      </c>
      <c r="E21" s="52">
        <v>0</v>
      </c>
      <c r="F21" s="53">
        <f>SUM(C21+D21-E21)</f>
        <v>28934713</v>
      </c>
      <c r="G21" s="49"/>
    </row>
    <row r="22" spans="2:7" s="4" customFormat="1" ht="18.75" customHeight="1" x14ac:dyDescent="0.15">
      <c r="B22" s="44" t="s">
        <v>146</v>
      </c>
      <c r="C22" s="52">
        <v>12450000</v>
      </c>
      <c r="D22" s="45">
        <v>0</v>
      </c>
      <c r="E22" s="52">
        <v>0</v>
      </c>
      <c r="F22" s="53">
        <f>SUM(C22+D22-E22)</f>
        <v>12450000</v>
      </c>
      <c r="G22" s="49"/>
    </row>
    <row r="23" spans="2:7" s="4" customFormat="1" ht="11.25" x14ac:dyDescent="0.15">
      <c r="B23" s="44"/>
      <c r="C23" s="55"/>
      <c r="D23" s="56"/>
      <c r="E23" s="55"/>
      <c r="F23" s="53"/>
      <c r="G23" s="49"/>
    </row>
    <row r="24" spans="2:7" s="4" customFormat="1" ht="18.75" customHeight="1" x14ac:dyDescent="0.15">
      <c r="B24" s="47" t="s">
        <v>142</v>
      </c>
      <c r="C24" s="48">
        <f>SUM(C20:C22)</f>
        <v>60154877</v>
      </c>
      <c r="D24" s="48">
        <f t="shared" ref="D24:E24" si="0">SUM(D20:D22)</f>
        <v>5929812</v>
      </c>
      <c r="E24" s="48">
        <f t="shared" si="0"/>
        <v>23824216</v>
      </c>
      <c r="F24" s="48">
        <f>SUM(F20:F22)</f>
        <v>42260473</v>
      </c>
      <c r="G24" s="49"/>
    </row>
    <row r="25" spans="2:7" s="4" customFormat="1" ht="18.75" customHeight="1" x14ac:dyDescent="0.15">
      <c r="B25" s="57" t="s">
        <v>147</v>
      </c>
      <c r="C25" s="55">
        <f>SUM(C17,C24)</f>
        <v>60154877</v>
      </c>
      <c r="D25" s="55">
        <f t="shared" ref="D25:F25" si="1">SUM(D17,D24)</f>
        <v>5929812</v>
      </c>
      <c r="E25" s="55">
        <f t="shared" si="1"/>
        <v>23824216</v>
      </c>
      <c r="F25" s="55">
        <f t="shared" si="1"/>
        <v>42260473</v>
      </c>
      <c r="G25" s="49"/>
    </row>
    <row r="26" spans="2:7" s="4" customFormat="1" ht="11.25" x14ac:dyDescent="0.15"/>
    <row r="27" spans="2:7" s="4" customFormat="1" ht="15" customHeight="1" x14ac:dyDescent="0.15">
      <c r="B27" s="4" t="s">
        <v>148</v>
      </c>
    </row>
    <row r="28" spans="2:7" s="4" customFormat="1" ht="11.25" x14ac:dyDescent="0.15">
      <c r="F28" s="38" t="s">
        <v>134</v>
      </c>
      <c r="G28" s="38"/>
    </row>
    <row r="29" spans="2:7" s="4" customFormat="1" ht="22.5" x14ac:dyDescent="0.15">
      <c r="B29" s="39" t="s">
        <v>135</v>
      </c>
      <c r="C29" s="39" t="s">
        <v>139</v>
      </c>
      <c r="D29" s="41" t="s">
        <v>149</v>
      </c>
      <c r="E29" s="41" t="s">
        <v>150</v>
      </c>
      <c r="F29" s="42" t="s">
        <v>151</v>
      </c>
      <c r="G29" s="43"/>
    </row>
    <row r="30" spans="2:7" s="4" customFormat="1" ht="19.5" customHeight="1" x14ac:dyDescent="0.15">
      <c r="B30" s="44" t="s">
        <v>140</v>
      </c>
      <c r="C30" s="45" t="s">
        <v>152</v>
      </c>
      <c r="D30" s="45" t="s">
        <v>152</v>
      </c>
      <c r="E30" s="45" t="s">
        <v>152</v>
      </c>
      <c r="F30" s="45" t="s">
        <v>152</v>
      </c>
      <c r="G30" s="46"/>
    </row>
    <row r="31" spans="2:7" s="4" customFormat="1" ht="19.5" customHeight="1" x14ac:dyDescent="0.15">
      <c r="B31" s="47" t="s">
        <v>142</v>
      </c>
      <c r="C31" s="48">
        <v>0</v>
      </c>
      <c r="D31" s="48">
        <v>0</v>
      </c>
      <c r="E31" s="48">
        <v>0</v>
      </c>
      <c r="F31" s="48">
        <v>0</v>
      </c>
      <c r="G31" s="49"/>
    </row>
    <row r="32" spans="2:7" s="4" customFormat="1" ht="19.5" customHeight="1" x14ac:dyDescent="0.15">
      <c r="B32" s="44" t="s">
        <v>143</v>
      </c>
      <c r="C32" s="50"/>
      <c r="D32" s="50"/>
      <c r="E32" s="50"/>
      <c r="F32" s="51"/>
      <c r="G32" s="49"/>
    </row>
    <row r="33" spans="2:14" s="4" customFormat="1" ht="11.25" x14ac:dyDescent="0.15">
      <c r="B33" s="44"/>
      <c r="C33" s="52"/>
      <c r="D33" s="52"/>
      <c r="E33" s="52"/>
      <c r="F33" s="53"/>
      <c r="G33" s="49"/>
    </row>
    <row r="34" spans="2:14" s="4" customFormat="1" ht="19.5" customHeight="1" x14ac:dyDescent="0.15">
      <c r="B34" s="44" t="s">
        <v>144</v>
      </c>
      <c r="C34" s="52">
        <f>F20</f>
        <v>875760</v>
      </c>
      <c r="D34" s="45">
        <v>0</v>
      </c>
      <c r="E34" s="52">
        <v>875760</v>
      </c>
      <c r="F34" s="58">
        <v>875760</v>
      </c>
      <c r="G34" s="46"/>
    </row>
    <row r="35" spans="2:14" s="4" customFormat="1" ht="19.5" customHeight="1" x14ac:dyDescent="0.15">
      <c r="B35" s="44" t="s">
        <v>145</v>
      </c>
      <c r="C35" s="52">
        <f>F21</f>
        <v>28934713</v>
      </c>
      <c r="D35" s="45">
        <v>0</v>
      </c>
      <c r="E35" s="52">
        <v>28934713</v>
      </c>
      <c r="F35" s="58">
        <v>0</v>
      </c>
      <c r="G35" s="46"/>
    </row>
    <row r="36" spans="2:14" s="4" customFormat="1" ht="19.5" customHeight="1" x14ac:dyDescent="0.15">
      <c r="B36" s="44" t="s">
        <v>146</v>
      </c>
      <c r="C36" s="52">
        <v>12450000</v>
      </c>
      <c r="D36" s="45">
        <v>0</v>
      </c>
      <c r="E36" s="52">
        <v>12450000</v>
      </c>
      <c r="F36" s="58">
        <v>0</v>
      </c>
      <c r="G36" s="46"/>
    </row>
    <row r="37" spans="2:14" s="4" customFormat="1" ht="11.25" x14ac:dyDescent="0.15">
      <c r="B37" s="44"/>
      <c r="C37" s="55"/>
      <c r="D37" s="45"/>
      <c r="E37" s="55"/>
      <c r="F37" s="58"/>
      <c r="G37" s="46"/>
    </row>
    <row r="38" spans="2:14" s="4" customFormat="1" ht="19.5" customHeight="1" x14ac:dyDescent="0.15">
      <c r="B38" s="47" t="s">
        <v>142</v>
      </c>
      <c r="C38" s="48">
        <f>SUM(C34:C36)</f>
        <v>42260473</v>
      </c>
      <c r="D38" s="48">
        <f t="shared" ref="D38" si="2">SUM(D34:D36)</f>
        <v>0</v>
      </c>
      <c r="E38" s="48">
        <f>SUM(E34:E36)</f>
        <v>42260473</v>
      </c>
      <c r="F38" s="48">
        <f>SUM(F34:F36)</f>
        <v>875760</v>
      </c>
      <c r="G38" s="49"/>
    </row>
    <row r="39" spans="2:14" s="4" customFormat="1" ht="19.5" customHeight="1" x14ac:dyDescent="0.15">
      <c r="B39" s="57" t="s">
        <v>147</v>
      </c>
      <c r="C39" s="55">
        <f>SUM(C31,C38)</f>
        <v>42260473</v>
      </c>
      <c r="D39" s="55">
        <f t="shared" ref="D39" si="3">SUM(D31,D38)</f>
        <v>0</v>
      </c>
      <c r="E39" s="55">
        <f>SUM(E31,E38)</f>
        <v>42260473</v>
      </c>
      <c r="F39" s="55">
        <f t="shared" ref="F39" si="4">SUM(F31,F38)</f>
        <v>875760</v>
      </c>
      <c r="G39" s="49"/>
    </row>
    <row r="40" spans="2:14" s="4" customFormat="1" ht="11.25" x14ac:dyDescent="0.15">
      <c r="K40" s="59"/>
    </row>
    <row r="41" spans="2:14" s="4" customFormat="1" ht="15" customHeight="1" x14ac:dyDescent="0.15">
      <c r="B41" s="4" t="s">
        <v>153</v>
      </c>
    </row>
    <row r="42" spans="2:14" s="4" customFormat="1" ht="11.25" x14ac:dyDescent="0.15">
      <c r="F42" s="38" t="s">
        <v>134</v>
      </c>
      <c r="G42" s="38"/>
    </row>
    <row r="43" spans="2:14" s="4" customFormat="1" ht="19.5" customHeight="1" x14ac:dyDescent="0.15">
      <c r="B43" s="39" t="s">
        <v>135</v>
      </c>
      <c r="C43" s="39" t="s">
        <v>154</v>
      </c>
      <c r="D43" s="41" t="s">
        <v>155</v>
      </c>
      <c r="E43" s="41" t="s">
        <v>138</v>
      </c>
      <c r="F43" s="42" t="s">
        <v>139</v>
      </c>
      <c r="G43" s="43"/>
      <c r="I43" s="39" t="s">
        <v>156</v>
      </c>
      <c r="J43" s="39" t="s">
        <v>154</v>
      </c>
      <c r="K43" s="41" t="s">
        <v>155</v>
      </c>
      <c r="M43" s="42" t="s">
        <v>139</v>
      </c>
    </row>
    <row r="44" spans="2:14" s="4" customFormat="1" ht="19.5" customHeight="1" x14ac:dyDescent="0.15">
      <c r="B44" s="60" t="s">
        <v>157</v>
      </c>
      <c r="C44" s="61">
        <v>201646213</v>
      </c>
      <c r="D44" s="62" t="s">
        <v>152</v>
      </c>
      <c r="E44" s="62" t="s">
        <v>152</v>
      </c>
      <c r="F44" s="61">
        <f>SUM(C44)</f>
        <v>201646213</v>
      </c>
      <c r="G44" s="46"/>
      <c r="I44" s="60"/>
      <c r="J44" s="61"/>
      <c r="K44" s="63" t="s">
        <v>141</v>
      </c>
      <c r="M44" s="61">
        <f>SUM(J44)</f>
        <v>0</v>
      </c>
    </row>
    <row r="45" spans="2:14" s="4" customFormat="1" ht="19.5" customHeight="1" x14ac:dyDescent="0.15">
      <c r="B45" s="64" t="s">
        <v>158</v>
      </c>
      <c r="C45" s="65">
        <f>J45*99.5%</f>
        <v>405861175.60500002</v>
      </c>
      <c r="D45" s="65">
        <v>80794319</v>
      </c>
      <c r="E45" s="45" t="s">
        <v>141</v>
      </c>
      <c r="F45" s="65">
        <f>C45-D45</f>
        <v>325066856.60500002</v>
      </c>
      <c r="G45" s="46"/>
      <c r="I45" s="66" t="s">
        <v>158</v>
      </c>
      <c r="J45" s="65">
        <v>407900679</v>
      </c>
      <c r="K45" s="65">
        <v>81200320</v>
      </c>
      <c r="M45" s="65">
        <f>J45-K45</f>
        <v>326700359</v>
      </c>
    </row>
    <row r="46" spans="2:14" s="4" customFormat="1" ht="19.5" customHeight="1" x14ac:dyDescent="0.15">
      <c r="B46" s="64" t="s">
        <v>159</v>
      </c>
      <c r="C46" s="65">
        <f>J46*99.5%</f>
        <v>13633602.435000001</v>
      </c>
      <c r="D46" s="65">
        <v>7005648</v>
      </c>
      <c r="E46" s="45" t="s">
        <v>141</v>
      </c>
      <c r="F46" s="65">
        <f>C46-D46</f>
        <v>6627954.4350000005</v>
      </c>
      <c r="G46" s="46"/>
      <c r="I46" s="66" t="s">
        <v>159</v>
      </c>
      <c r="J46" s="65">
        <v>13702113</v>
      </c>
      <c r="K46" s="65">
        <v>7040852</v>
      </c>
      <c r="M46" s="65">
        <f>J46-K46</f>
        <v>6661261</v>
      </c>
    </row>
    <row r="47" spans="2:14" s="4" customFormat="1" ht="19.5" customHeight="1" x14ac:dyDescent="0.15">
      <c r="B47" s="67" t="s">
        <v>160</v>
      </c>
      <c r="C47" s="68">
        <f>J47*99.5%</f>
        <v>4847640</v>
      </c>
      <c r="D47" s="68">
        <f>K47*99.5%</f>
        <v>3069897.38</v>
      </c>
      <c r="E47" s="69" t="s">
        <v>141</v>
      </c>
      <c r="F47" s="68">
        <f>SUM(C47-D47)</f>
        <v>1777742.62</v>
      </c>
      <c r="G47" s="46"/>
      <c r="H47" s="70"/>
      <c r="I47" s="66" t="s">
        <v>160</v>
      </c>
      <c r="J47" s="65">
        <v>4872000</v>
      </c>
      <c r="K47" s="65">
        <v>3085324</v>
      </c>
      <c r="M47" s="65">
        <f>SUM(J47-K47)</f>
        <v>1786676</v>
      </c>
      <c r="N47" s="70"/>
    </row>
    <row r="48" spans="2:14" s="4" customFormat="1" ht="19.5" customHeight="1" x14ac:dyDescent="0.15">
      <c r="B48" s="67" t="s">
        <v>161</v>
      </c>
      <c r="C48" s="68">
        <f>J48*99.5%</f>
        <v>14577765.895</v>
      </c>
      <c r="D48" s="68">
        <f>K48*99.5%</f>
        <v>8965729.084999999</v>
      </c>
      <c r="E48" s="69" t="s">
        <v>141</v>
      </c>
      <c r="F48" s="68">
        <f>SUM(C48-D48)</f>
        <v>5612036.8100000005</v>
      </c>
      <c r="G48" s="46"/>
      <c r="I48" s="66" t="s">
        <v>161</v>
      </c>
      <c r="J48" s="65">
        <v>14651021</v>
      </c>
      <c r="K48" s="65">
        <v>9010783</v>
      </c>
      <c r="M48" s="65">
        <f>SUM(J48-K48)</f>
        <v>5640238</v>
      </c>
    </row>
    <row r="49" spans="2:14" s="4" customFormat="1" ht="19.5" customHeight="1" x14ac:dyDescent="0.15">
      <c r="B49" s="67" t="s">
        <v>162</v>
      </c>
      <c r="C49" s="68">
        <f>J49*99.5%</f>
        <v>5454238.7649999997</v>
      </c>
      <c r="D49" s="68">
        <f>K49*99.5%</f>
        <v>4816477.5949999997</v>
      </c>
      <c r="E49" s="69" t="s">
        <v>141</v>
      </c>
      <c r="F49" s="68">
        <f>SUM(C49-D49)</f>
        <v>637761.16999999993</v>
      </c>
      <c r="G49" s="49"/>
      <c r="I49" s="66" t="s">
        <v>162</v>
      </c>
      <c r="J49" s="65">
        <v>5481647</v>
      </c>
      <c r="K49" s="65">
        <v>4840681</v>
      </c>
      <c r="M49" s="65">
        <f>SUM(J49-K49)</f>
        <v>640966</v>
      </c>
    </row>
    <row r="50" spans="2:14" s="4" customFormat="1" ht="19.5" customHeight="1" x14ac:dyDescent="0.15">
      <c r="B50" s="71" t="s">
        <v>163</v>
      </c>
      <c r="C50" s="45">
        <v>2620000</v>
      </c>
      <c r="D50" s="65">
        <v>1965000</v>
      </c>
      <c r="E50" s="45" t="s">
        <v>141</v>
      </c>
      <c r="F50" s="45">
        <f>C50-D50</f>
        <v>655000</v>
      </c>
      <c r="G50" s="49"/>
      <c r="I50" s="71"/>
      <c r="J50" s="45"/>
      <c r="K50" s="65"/>
      <c r="M50" s="45">
        <f>J50-K50</f>
        <v>0</v>
      </c>
      <c r="N50" s="70"/>
    </row>
    <row r="51" spans="2:14" s="4" customFormat="1" ht="19.5" customHeight="1" x14ac:dyDescent="0.15">
      <c r="B51" s="72" t="s">
        <v>164</v>
      </c>
      <c r="C51" s="56">
        <v>462000</v>
      </c>
      <c r="D51" s="73">
        <v>53900</v>
      </c>
      <c r="E51" s="56" t="s">
        <v>141</v>
      </c>
      <c r="F51" s="56">
        <f>C51-D51</f>
        <v>408100</v>
      </c>
      <c r="G51" s="49"/>
      <c r="I51" s="72"/>
      <c r="J51" s="56"/>
      <c r="K51" s="73"/>
      <c r="M51" s="56">
        <f>J51-K51</f>
        <v>0</v>
      </c>
    </row>
    <row r="52" spans="2:14" s="4" customFormat="1" ht="19.5" customHeight="1" x14ac:dyDescent="0.15">
      <c r="B52" s="57" t="s">
        <v>147</v>
      </c>
      <c r="C52" s="55">
        <f>SUM(C44:C51)</f>
        <v>649102635.69999993</v>
      </c>
      <c r="D52" s="55">
        <f>SUM(D44:D51)</f>
        <v>106670971.05999999</v>
      </c>
      <c r="E52" s="55">
        <f t="shared" ref="E52:F52" si="5">SUM(E44:E51)</f>
        <v>0</v>
      </c>
      <c r="F52" s="55">
        <f t="shared" si="5"/>
        <v>542431664.63999999</v>
      </c>
      <c r="G52" s="49"/>
      <c r="I52" s="57" t="s">
        <v>147</v>
      </c>
      <c r="J52" s="55">
        <f>J44+J45+J46+J47+J48+J49+J51+J50</f>
        <v>446607460</v>
      </c>
      <c r="K52" s="55">
        <f>SUM(K44:K51)</f>
        <v>105177960</v>
      </c>
      <c r="M52" s="55">
        <f t="shared" ref="M52" si="6">SUM(M44:M51)</f>
        <v>341429500</v>
      </c>
    </row>
    <row r="53" spans="2:14" ht="15" customHeight="1" x14ac:dyDescent="0.15"/>
    <row r="54" spans="2:14" ht="15" customHeight="1" x14ac:dyDescent="0.15">
      <c r="F54" s="74"/>
    </row>
    <row r="55" spans="2:14" ht="24" customHeight="1" x14ac:dyDescent="0.15">
      <c r="B55" s="75" t="s">
        <v>165</v>
      </c>
      <c r="C55" s="39" t="s">
        <v>154</v>
      </c>
      <c r="D55" s="41" t="s">
        <v>155</v>
      </c>
      <c r="E55" s="41" t="s">
        <v>138</v>
      </c>
      <c r="F55" s="41" t="s">
        <v>139</v>
      </c>
    </row>
    <row r="56" spans="2:14" ht="24" customHeight="1" x14ac:dyDescent="0.15">
      <c r="C56" s="76">
        <f>SUM(C47:C49)</f>
        <v>24879644.66</v>
      </c>
      <c r="D56" s="76">
        <f t="shared" ref="D56:F56" si="7">SUM(D47:D49)</f>
        <v>16852104.059999999</v>
      </c>
      <c r="E56" s="76">
        <f t="shared" si="7"/>
        <v>0</v>
      </c>
      <c r="F56" s="76">
        <f t="shared" si="7"/>
        <v>8027540.6000000006</v>
      </c>
    </row>
  </sheetData>
  <mergeCells count="1">
    <mergeCell ref="B3:F3"/>
  </mergeCells>
  <phoneticPr fontId="1"/>
  <printOptions horizontalCentered="1"/>
  <pageMargins left="0.51181102362204722" right="0.31496062992125984" top="0.74803149606299213" bottom="0.35433070866141736" header="0.31496062992125984" footer="0.31496062992125984"/>
  <pageSetup paperSize="9" scale="9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zoomScaleNormal="100" workbookViewId="0">
      <selection activeCell="F39" sqref="F39:H39"/>
    </sheetView>
  </sheetViews>
  <sheetFormatPr defaultRowHeight="13.5" x14ac:dyDescent="0.15"/>
  <cols>
    <col min="1" max="1" width="8" style="1" customWidth="1"/>
    <col min="2" max="2" width="6" style="1" customWidth="1"/>
    <col min="3" max="3" width="10.375" style="1" customWidth="1"/>
    <col min="4" max="4" width="6.875" style="1" customWidth="1"/>
    <col min="5" max="5" width="15.5" style="1" bestFit="1" customWidth="1"/>
    <col min="6" max="7" width="13" style="77" customWidth="1"/>
    <col min="8" max="8" width="9.625" style="77" customWidth="1"/>
    <col min="9" max="9" width="8" style="1" customWidth="1"/>
    <col min="10" max="10" width="10.375" style="1" customWidth="1"/>
    <col min="11" max="12" width="9" style="1"/>
    <col min="13" max="13" width="9" style="78"/>
    <col min="14" max="16384" width="9" style="1"/>
  </cols>
  <sheetData>
    <row r="1" spans="1:13" ht="14.25" x14ac:dyDescent="0.15">
      <c r="J1" s="36" t="s">
        <v>124</v>
      </c>
    </row>
    <row r="2" spans="1:13" ht="12" customHeight="1" x14ac:dyDescent="0.15">
      <c r="A2" s="97" t="s">
        <v>166</v>
      </c>
      <c r="B2" s="97"/>
      <c r="C2" s="97"/>
      <c r="D2" s="97"/>
      <c r="E2" s="97"/>
      <c r="F2" s="97"/>
      <c r="G2" s="97"/>
      <c r="H2" s="97"/>
      <c r="I2" s="97"/>
      <c r="J2" s="97"/>
    </row>
    <row r="3" spans="1:13" ht="11.25" customHeight="1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</row>
    <row r="4" spans="1:13" x14ac:dyDescent="0.15">
      <c r="A4" s="98" t="s">
        <v>1</v>
      </c>
      <c r="B4" s="98"/>
      <c r="C4" s="98"/>
      <c r="D4" s="98"/>
      <c r="E4" s="98"/>
      <c r="F4" s="98"/>
      <c r="G4" s="98"/>
      <c r="H4" s="98"/>
      <c r="I4" s="98"/>
      <c r="J4" s="98"/>
    </row>
    <row r="5" spans="1:13" s="4" customFormat="1" ht="11.25" x14ac:dyDescent="0.15">
      <c r="A5" s="29"/>
      <c r="B5" s="29"/>
      <c r="F5" s="79"/>
      <c r="G5" s="79"/>
      <c r="H5" s="79"/>
      <c r="M5" s="59"/>
    </row>
    <row r="6" spans="1:13" s="4" customFormat="1" ht="11.25" x14ac:dyDescent="0.15">
      <c r="A6" s="34" t="s">
        <v>2</v>
      </c>
      <c r="B6" s="34"/>
      <c r="D6" s="34"/>
      <c r="E6" s="34"/>
      <c r="F6" s="34"/>
      <c r="G6" s="34"/>
      <c r="H6" s="34"/>
      <c r="I6" s="34"/>
      <c r="J6" s="80" t="s">
        <v>3</v>
      </c>
      <c r="M6" s="59"/>
    </row>
    <row r="7" spans="1:13" s="4" customFormat="1" ht="13.5" customHeight="1" x14ac:dyDescent="0.15">
      <c r="A7" s="101" t="s">
        <v>167</v>
      </c>
      <c r="B7" s="102"/>
      <c r="C7" s="102"/>
      <c r="D7" s="113"/>
      <c r="E7" s="30" t="s">
        <v>168</v>
      </c>
      <c r="F7" s="114" t="s">
        <v>169</v>
      </c>
      <c r="G7" s="115"/>
      <c r="H7" s="116"/>
      <c r="I7" s="101" t="s">
        <v>170</v>
      </c>
      <c r="J7" s="113"/>
      <c r="M7" s="59"/>
    </row>
    <row r="8" spans="1:13" s="4" customFormat="1" ht="13.5" customHeight="1" x14ac:dyDescent="0.15">
      <c r="A8" s="96" t="s">
        <v>171</v>
      </c>
      <c r="B8" s="117"/>
      <c r="C8" s="96" t="s">
        <v>47</v>
      </c>
      <c r="D8" s="117"/>
      <c r="E8" s="33"/>
      <c r="F8" s="118" t="s">
        <v>47</v>
      </c>
      <c r="G8" s="119"/>
      <c r="H8" s="120"/>
      <c r="I8" s="121"/>
      <c r="J8" s="122"/>
      <c r="M8" s="59"/>
    </row>
    <row r="9" spans="1:13" s="4" customFormat="1" ht="13.5" customHeight="1" x14ac:dyDescent="0.15">
      <c r="A9" s="91" t="s">
        <v>172</v>
      </c>
      <c r="B9" s="105"/>
      <c r="C9" s="91" t="s">
        <v>173</v>
      </c>
      <c r="D9" s="105"/>
      <c r="E9" s="32" t="s">
        <v>174</v>
      </c>
      <c r="F9" s="106" t="s">
        <v>175</v>
      </c>
      <c r="G9" s="107"/>
      <c r="H9" s="108"/>
      <c r="I9" s="109">
        <v>36603</v>
      </c>
      <c r="J9" s="110"/>
      <c r="M9" s="59"/>
    </row>
    <row r="10" spans="1:13" s="4" customFormat="1" ht="13.5" customHeight="1" x14ac:dyDescent="0.15">
      <c r="A10" s="91" t="s">
        <v>172</v>
      </c>
      <c r="B10" s="105"/>
      <c r="C10" s="106" t="s">
        <v>176</v>
      </c>
      <c r="D10" s="108"/>
      <c r="E10" s="81" t="s">
        <v>177</v>
      </c>
      <c r="F10" s="106" t="s">
        <v>47</v>
      </c>
      <c r="G10" s="107"/>
      <c r="H10" s="108"/>
      <c r="I10" s="111">
        <v>67922564</v>
      </c>
      <c r="J10" s="112"/>
      <c r="M10" s="59"/>
    </row>
    <row r="11" spans="1:13" s="4" customFormat="1" ht="13.5" customHeight="1" x14ac:dyDescent="0.15">
      <c r="A11" s="91" t="s">
        <v>178</v>
      </c>
      <c r="B11" s="105"/>
      <c r="C11" s="123"/>
      <c r="D11" s="124"/>
      <c r="E11" s="82" t="s">
        <v>179</v>
      </c>
      <c r="F11" s="106" t="s">
        <v>180</v>
      </c>
      <c r="G11" s="107"/>
      <c r="H11" s="108"/>
      <c r="I11" s="109">
        <v>61642528</v>
      </c>
      <c r="J11" s="110"/>
      <c r="M11" s="59"/>
    </row>
    <row r="12" spans="1:13" s="4" customFormat="1" ht="13.5" customHeight="1" x14ac:dyDescent="0.15">
      <c r="A12" s="91" t="s">
        <v>178</v>
      </c>
      <c r="B12" s="105"/>
      <c r="C12" s="123"/>
      <c r="D12" s="124"/>
      <c r="E12" s="82" t="s">
        <v>181</v>
      </c>
      <c r="F12" s="106" t="s">
        <v>182</v>
      </c>
      <c r="G12" s="107"/>
      <c r="H12" s="108"/>
      <c r="I12" s="109">
        <v>5515289</v>
      </c>
      <c r="J12" s="110"/>
      <c r="M12" s="59"/>
    </row>
    <row r="13" spans="1:13" s="4" customFormat="1" ht="13.5" customHeight="1" x14ac:dyDescent="0.15">
      <c r="A13" s="91" t="s">
        <v>178</v>
      </c>
      <c r="B13" s="105"/>
      <c r="C13" s="123"/>
      <c r="D13" s="124"/>
      <c r="E13" s="82" t="s">
        <v>183</v>
      </c>
      <c r="F13" s="106"/>
      <c r="G13" s="107"/>
      <c r="H13" s="108"/>
      <c r="I13" s="109">
        <v>764747</v>
      </c>
      <c r="J13" s="110"/>
      <c r="M13" s="59"/>
    </row>
    <row r="14" spans="1:13" s="4" customFormat="1" ht="13.5" customHeight="1" x14ac:dyDescent="0.15">
      <c r="A14" s="91" t="s">
        <v>178</v>
      </c>
      <c r="B14" s="105"/>
      <c r="C14" s="123"/>
      <c r="D14" s="124"/>
      <c r="E14" s="82"/>
      <c r="F14" s="106"/>
      <c r="G14" s="107"/>
      <c r="H14" s="108"/>
      <c r="I14" s="109"/>
      <c r="J14" s="110"/>
      <c r="M14" s="59"/>
    </row>
    <row r="15" spans="1:13" s="4" customFormat="1" ht="13.5" customHeight="1" x14ac:dyDescent="0.15">
      <c r="A15" s="91" t="s">
        <v>178</v>
      </c>
      <c r="B15" s="105"/>
      <c r="C15" s="91" t="s">
        <v>47</v>
      </c>
      <c r="D15" s="105"/>
      <c r="E15" s="32"/>
      <c r="F15" s="106"/>
      <c r="G15" s="107"/>
      <c r="H15" s="108"/>
      <c r="I15" s="109"/>
      <c r="J15" s="110"/>
      <c r="M15" s="59"/>
    </row>
    <row r="16" spans="1:13" s="4" customFormat="1" ht="13.5" customHeight="1" x14ac:dyDescent="0.15">
      <c r="A16" s="91" t="s">
        <v>172</v>
      </c>
      <c r="B16" s="105"/>
      <c r="C16" s="91" t="s">
        <v>184</v>
      </c>
      <c r="D16" s="105"/>
      <c r="E16" s="32"/>
      <c r="F16" s="106" t="s">
        <v>47</v>
      </c>
      <c r="G16" s="107"/>
      <c r="H16" s="108"/>
      <c r="I16" s="111">
        <v>55325471</v>
      </c>
      <c r="J16" s="112"/>
      <c r="M16" s="59"/>
    </row>
    <row r="17" spans="1:13" s="4" customFormat="1" ht="13.5" customHeight="1" x14ac:dyDescent="0.15">
      <c r="A17" s="91" t="s">
        <v>178</v>
      </c>
      <c r="B17" s="105"/>
      <c r="C17" s="91" t="s">
        <v>185</v>
      </c>
      <c r="D17" s="105"/>
      <c r="E17" s="32"/>
      <c r="F17" s="106" t="s">
        <v>186</v>
      </c>
      <c r="G17" s="107"/>
      <c r="H17" s="108"/>
      <c r="I17" s="109">
        <v>278000</v>
      </c>
      <c r="J17" s="110"/>
      <c r="M17" s="59"/>
    </row>
    <row r="18" spans="1:13" s="4" customFormat="1" ht="13.5" customHeight="1" x14ac:dyDescent="0.15">
      <c r="A18" s="91" t="s">
        <v>178</v>
      </c>
      <c r="B18" s="105"/>
      <c r="C18" s="91" t="s">
        <v>187</v>
      </c>
      <c r="D18" s="105"/>
      <c r="E18" s="32" t="s">
        <v>188</v>
      </c>
      <c r="F18" s="106" t="s">
        <v>189</v>
      </c>
      <c r="G18" s="107"/>
      <c r="H18" s="108"/>
      <c r="I18" s="109">
        <v>55027371</v>
      </c>
      <c r="J18" s="110"/>
      <c r="M18" s="59"/>
    </row>
    <row r="19" spans="1:13" s="4" customFormat="1" ht="13.5" customHeight="1" x14ac:dyDescent="0.15">
      <c r="A19" s="91" t="s">
        <v>178</v>
      </c>
      <c r="B19" s="105"/>
      <c r="C19" s="91" t="s">
        <v>190</v>
      </c>
      <c r="D19" s="105"/>
      <c r="E19" s="32"/>
      <c r="F19" s="106" t="s">
        <v>191</v>
      </c>
      <c r="G19" s="107"/>
      <c r="H19" s="108"/>
      <c r="I19" s="109">
        <v>20100</v>
      </c>
      <c r="J19" s="110"/>
      <c r="M19" s="59"/>
    </row>
    <row r="20" spans="1:13" s="4" customFormat="1" ht="13.5" customHeight="1" x14ac:dyDescent="0.15">
      <c r="A20" s="91" t="s">
        <v>178</v>
      </c>
      <c r="B20" s="105"/>
      <c r="C20" s="91"/>
      <c r="D20" s="105"/>
      <c r="E20" s="32"/>
      <c r="F20" s="106" t="s">
        <v>47</v>
      </c>
      <c r="G20" s="107"/>
      <c r="H20" s="108"/>
      <c r="I20" s="109"/>
      <c r="J20" s="110"/>
      <c r="M20" s="59"/>
    </row>
    <row r="21" spans="1:13" s="4" customFormat="1" ht="13.5" customHeight="1" x14ac:dyDescent="0.15">
      <c r="A21" s="91" t="s">
        <v>172</v>
      </c>
      <c r="B21" s="105"/>
      <c r="C21" s="91" t="s">
        <v>192</v>
      </c>
      <c r="D21" s="105"/>
      <c r="E21" s="32"/>
      <c r="F21" s="106" t="s">
        <v>47</v>
      </c>
      <c r="G21" s="107"/>
      <c r="H21" s="108"/>
      <c r="I21" s="111">
        <v>1476811</v>
      </c>
      <c r="J21" s="112"/>
      <c r="M21" s="59"/>
    </row>
    <row r="22" spans="1:13" s="4" customFormat="1" ht="13.5" customHeight="1" x14ac:dyDescent="0.15">
      <c r="A22" s="91" t="s">
        <v>178</v>
      </c>
      <c r="B22" s="105"/>
      <c r="C22" s="91" t="s">
        <v>193</v>
      </c>
      <c r="D22" s="105"/>
      <c r="E22" s="32"/>
      <c r="F22" s="106" t="s">
        <v>194</v>
      </c>
      <c r="G22" s="107"/>
      <c r="H22" s="108"/>
      <c r="I22" s="109">
        <v>1386317</v>
      </c>
      <c r="J22" s="110"/>
      <c r="M22" s="59"/>
    </row>
    <row r="23" spans="1:13" s="4" customFormat="1" ht="13.5" customHeight="1" x14ac:dyDescent="0.15">
      <c r="A23" s="91" t="s">
        <v>178</v>
      </c>
      <c r="B23" s="105"/>
      <c r="C23" s="91" t="s">
        <v>185</v>
      </c>
      <c r="D23" s="105"/>
      <c r="E23" s="32"/>
      <c r="F23" s="106" t="s">
        <v>182</v>
      </c>
      <c r="G23" s="107"/>
      <c r="H23" s="108"/>
      <c r="I23" s="109">
        <v>80894</v>
      </c>
      <c r="J23" s="110"/>
      <c r="M23" s="59"/>
    </row>
    <row r="24" spans="1:13" s="4" customFormat="1" ht="13.5" customHeight="1" x14ac:dyDescent="0.15">
      <c r="A24" s="91" t="s">
        <v>178</v>
      </c>
      <c r="B24" s="105"/>
      <c r="C24" s="91" t="s">
        <v>195</v>
      </c>
      <c r="D24" s="105"/>
      <c r="E24" s="32"/>
      <c r="F24" s="106" t="s">
        <v>47</v>
      </c>
      <c r="G24" s="107"/>
      <c r="H24" s="108"/>
      <c r="I24" s="109">
        <v>9600</v>
      </c>
      <c r="J24" s="110"/>
      <c r="M24" s="59"/>
    </row>
    <row r="25" spans="1:13" s="4" customFormat="1" ht="13.5" customHeight="1" x14ac:dyDescent="0.15">
      <c r="A25" s="31"/>
      <c r="B25" s="83"/>
      <c r="C25" s="91"/>
      <c r="D25" s="105"/>
      <c r="E25" s="32"/>
      <c r="F25" s="106"/>
      <c r="G25" s="107"/>
      <c r="H25" s="108"/>
      <c r="I25" s="109"/>
      <c r="J25" s="110"/>
      <c r="M25" s="59"/>
    </row>
    <row r="26" spans="1:13" s="4" customFormat="1" ht="13.5" customHeight="1" x14ac:dyDescent="0.15">
      <c r="A26" s="91" t="s">
        <v>172</v>
      </c>
      <c r="B26" s="105"/>
      <c r="C26" s="91" t="s">
        <v>196</v>
      </c>
      <c r="D26" s="105"/>
      <c r="E26" s="32"/>
      <c r="F26" s="106" t="s">
        <v>47</v>
      </c>
      <c r="G26" s="107"/>
      <c r="H26" s="108"/>
      <c r="I26" s="111">
        <v>1014983</v>
      </c>
      <c r="J26" s="112"/>
      <c r="M26" s="59"/>
    </row>
    <row r="27" spans="1:13" s="4" customFormat="1" ht="13.5" customHeight="1" x14ac:dyDescent="0.15">
      <c r="A27" s="91" t="s">
        <v>178</v>
      </c>
      <c r="B27" s="105"/>
      <c r="C27" s="91" t="s">
        <v>197</v>
      </c>
      <c r="D27" s="105"/>
      <c r="E27" s="32"/>
      <c r="F27" s="106" t="s">
        <v>198</v>
      </c>
      <c r="G27" s="107"/>
      <c r="H27" s="108"/>
      <c r="I27" s="109">
        <v>53200</v>
      </c>
      <c r="J27" s="110"/>
      <c r="M27" s="59"/>
    </row>
    <row r="28" spans="1:13" s="4" customFormat="1" ht="13.5" customHeight="1" x14ac:dyDescent="0.15">
      <c r="A28" s="91" t="s">
        <v>178</v>
      </c>
      <c r="B28" s="105"/>
      <c r="C28" s="91" t="s">
        <v>199</v>
      </c>
      <c r="D28" s="105"/>
      <c r="E28" s="32"/>
      <c r="F28" s="106" t="s">
        <v>200</v>
      </c>
      <c r="G28" s="107"/>
      <c r="H28" s="108"/>
      <c r="I28" s="109">
        <v>961783</v>
      </c>
      <c r="J28" s="110"/>
      <c r="M28" s="59"/>
    </row>
    <row r="29" spans="1:13" s="4" customFormat="1" ht="13.5" customHeight="1" x14ac:dyDescent="0.15">
      <c r="A29" s="125" t="s">
        <v>201</v>
      </c>
      <c r="B29" s="126"/>
      <c r="C29" s="126"/>
      <c r="D29" s="127"/>
      <c r="E29" s="84"/>
      <c r="F29" s="128"/>
      <c r="G29" s="128"/>
      <c r="H29" s="129"/>
      <c r="I29" s="130">
        <v>125776432</v>
      </c>
      <c r="J29" s="131"/>
      <c r="M29" s="59"/>
    </row>
    <row r="30" spans="1:13" s="4" customFormat="1" ht="13.5" customHeight="1" x14ac:dyDescent="0.15">
      <c r="A30" s="96" t="s">
        <v>202</v>
      </c>
      <c r="B30" s="117"/>
      <c r="C30" s="118"/>
      <c r="D30" s="120"/>
      <c r="E30" s="85"/>
      <c r="F30" s="118" t="s">
        <v>47</v>
      </c>
      <c r="G30" s="119"/>
      <c r="H30" s="120"/>
      <c r="I30" s="121"/>
      <c r="J30" s="122"/>
      <c r="M30" s="59"/>
    </row>
    <row r="31" spans="1:13" s="4" customFormat="1" ht="13.5" customHeight="1" x14ac:dyDescent="0.15">
      <c r="A31" s="91" t="s">
        <v>203</v>
      </c>
      <c r="B31" s="105"/>
      <c r="C31" s="106" t="s">
        <v>47</v>
      </c>
      <c r="D31" s="108"/>
      <c r="E31" s="81"/>
      <c r="F31" s="106" t="s">
        <v>47</v>
      </c>
      <c r="G31" s="107"/>
      <c r="H31" s="108"/>
      <c r="I31" s="134">
        <v>42260473</v>
      </c>
      <c r="J31" s="135"/>
      <c r="M31" s="59"/>
    </row>
    <row r="32" spans="1:13" s="4" customFormat="1" ht="13.5" customHeight="1" x14ac:dyDescent="0.15">
      <c r="A32" s="91" t="s">
        <v>172</v>
      </c>
      <c r="B32" s="105"/>
      <c r="C32" s="106" t="s">
        <v>204</v>
      </c>
      <c r="D32" s="108"/>
      <c r="E32" s="81"/>
      <c r="F32" s="106"/>
      <c r="G32" s="107"/>
      <c r="H32" s="108"/>
      <c r="I32" s="136">
        <v>875760</v>
      </c>
      <c r="J32" s="112"/>
      <c r="M32" s="59"/>
    </row>
    <row r="33" spans="1:13" s="4" customFormat="1" ht="13.5" customHeight="1" x14ac:dyDescent="0.15">
      <c r="A33" s="91" t="s">
        <v>178</v>
      </c>
      <c r="B33" s="105"/>
      <c r="C33" s="123"/>
      <c r="D33" s="124"/>
      <c r="E33" s="86" t="s">
        <v>179</v>
      </c>
      <c r="F33" s="106" t="s">
        <v>205</v>
      </c>
      <c r="G33" s="107"/>
      <c r="H33" s="108"/>
      <c r="I33" s="109">
        <v>875760</v>
      </c>
      <c r="J33" s="110"/>
      <c r="M33" s="59"/>
    </row>
    <row r="34" spans="1:13" s="4" customFormat="1" ht="13.5" customHeight="1" x14ac:dyDescent="0.15">
      <c r="A34" s="91" t="s">
        <v>47</v>
      </c>
      <c r="B34" s="105"/>
      <c r="C34" s="106" t="s">
        <v>206</v>
      </c>
      <c r="D34" s="108"/>
      <c r="E34" s="87"/>
      <c r="F34" s="106" t="s">
        <v>47</v>
      </c>
      <c r="G34" s="107"/>
      <c r="H34" s="108"/>
      <c r="I34" s="132"/>
      <c r="J34" s="133"/>
      <c r="M34" s="59"/>
    </row>
    <row r="35" spans="1:13" s="4" customFormat="1" ht="13.5" customHeight="1" x14ac:dyDescent="0.15">
      <c r="A35" s="91" t="s">
        <v>172</v>
      </c>
      <c r="B35" s="105"/>
      <c r="C35" s="106" t="s">
        <v>207</v>
      </c>
      <c r="D35" s="108"/>
      <c r="E35" s="87"/>
      <c r="F35" s="106" t="s">
        <v>47</v>
      </c>
      <c r="G35" s="107"/>
      <c r="H35" s="108"/>
      <c r="I35" s="111">
        <v>28934713</v>
      </c>
      <c r="J35" s="112"/>
      <c r="K35" s="88"/>
      <c r="M35" s="59"/>
    </row>
    <row r="36" spans="1:13" s="4" customFormat="1" ht="13.5" customHeight="1" x14ac:dyDescent="0.15">
      <c r="A36" s="91" t="s">
        <v>178</v>
      </c>
      <c r="B36" s="105"/>
      <c r="C36" s="106" t="s">
        <v>206</v>
      </c>
      <c r="D36" s="108"/>
      <c r="E36" s="86" t="s">
        <v>179</v>
      </c>
      <c r="F36" s="137" t="s">
        <v>208</v>
      </c>
      <c r="G36" s="138"/>
      <c r="H36" s="139"/>
      <c r="I36" s="109">
        <v>16914459</v>
      </c>
      <c r="J36" s="110"/>
      <c r="M36" s="59"/>
    </row>
    <row r="37" spans="1:13" s="4" customFormat="1" ht="13.5" customHeight="1" x14ac:dyDescent="0.15">
      <c r="A37" s="91" t="s">
        <v>47</v>
      </c>
      <c r="B37" s="105"/>
      <c r="C37" s="106" t="s">
        <v>206</v>
      </c>
      <c r="D37" s="108"/>
      <c r="E37" s="86" t="s">
        <v>179</v>
      </c>
      <c r="F37" s="106" t="s">
        <v>209</v>
      </c>
      <c r="G37" s="107"/>
      <c r="H37" s="108"/>
      <c r="I37" s="109">
        <v>12020254</v>
      </c>
      <c r="J37" s="110"/>
      <c r="M37" s="59"/>
    </row>
    <row r="38" spans="1:13" s="4" customFormat="1" ht="13.5" customHeight="1" x14ac:dyDescent="0.15">
      <c r="A38" s="91" t="s">
        <v>47</v>
      </c>
      <c r="B38" s="105"/>
      <c r="C38" s="106"/>
      <c r="D38" s="108"/>
      <c r="E38" s="81"/>
      <c r="F38" s="106" t="s">
        <v>47</v>
      </c>
      <c r="G38" s="107"/>
      <c r="H38" s="108"/>
      <c r="I38" s="132"/>
      <c r="J38" s="133"/>
      <c r="M38" s="59"/>
    </row>
    <row r="39" spans="1:13" s="4" customFormat="1" ht="13.5" customHeight="1" x14ac:dyDescent="0.15">
      <c r="A39" s="91" t="s">
        <v>172</v>
      </c>
      <c r="B39" s="105"/>
      <c r="C39" s="106" t="s">
        <v>210</v>
      </c>
      <c r="D39" s="108"/>
      <c r="E39" s="82"/>
      <c r="F39" s="106" t="s">
        <v>47</v>
      </c>
      <c r="G39" s="107"/>
      <c r="H39" s="108"/>
      <c r="I39" s="111">
        <v>12450000</v>
      </c>
      <c r="J39" s="112"/>
      <c r="M39" s="59"/>
    </row>
    <row r="40" spans="1:13" s="4" customFormat="1" ht="13.5" customHeight="1" x14ac:dyDescent="0.15">
      <c r="A40" s="91" t="s">
        <v>47</v>
      </c>
      <c r="B40" s="105"/>
      <c r="C40" s="140"/>
      <c r="D40" s="141"/>
      <c r="E40" s="86" t="s">
        <v>179</v>
      </c>
      <c r="F40" s="106" t="s">
        <v>47</v>
      </c>
      <c r="G40" s="107"/>
      <c r="H40" s="108"/>
      <c r="I40" s="142">
        <v>12450000</v>
      </c>
      <c r="J40" s="143"/>
      <c r="M40" s="59"/>
    </row>
    <row r="41" spans="1:13" s="4" customFormat="1" ht="13.5" customHeight="1" x14ac:dyDescent="0.15">
      <c r="A41" s="91" t="s">
        <v>178</v>
      </c>
      <c r="B41" s="105"/>
      <c r="C41" s="123"/>
      <c r="D41" s="124"/>
      <c r="E41" s="82"/>
      <c r="F41" s="106" t="s">
        <v>47</v>
      </c>
      <c r="G41" s="107"/>
      <c r="H41" s="108"/>
      <c r="I41" s="109"/>
      <c r="J41" s="110"/>
      <c r="M41" s="59"/>
    </row>
    <row r="42" spans="1:13" s="4" customFormat="1" ht="13.5" customHeight="1" x14ac:dyDescent="0.15">
      <c r="A42" s="91" t="s">
        <v>47</v>
      </c>
      <c r="B42" s="105"/>
      <c r="C42" s="106"/>
      <c r="D42" s="108"/>
      <c r="E42" s="81"/>
      <c r="F42" s="106"/>
      <c r="G42" s="107"/>
      <c r="H42" s="108"/>
      <c r="I42" s="132"/>
      <c r="J42" s="133"/>
      <c r="M42" s="59"/>
    </row>
    <row r="43" spans="1:13" s="4" customFormat="1" ht="13.5" customHeight="1" x14ac:dyDescent="0.15">
      <c r="A43" s="91" t="s">
        <v>211</v>
      </c>
      <c r="B43" s="105"/>
      <c r="C43" s="106" t="s">
        <v>47</v>
      </c>
      <c r="D43" s="108"/>
      <c r="E43" s="81"/>
      <c r="F43" s="106" t="s">
        <v>47</v>
      </c>
      <c r="G43" s="107"/>
      <c r="H43" s="108"/>
      <c r="I43" s="134">
        <v>542431665</v>
      </c>
      <c r="J43" s="135"/>
      <c r="M43" s="59"/>
    </row>
    <row r="44" spans="1:13" s="4" customFormat="1" ht="13.5" customHeight="1" x14ac:dyDescent="0.15">
      <c r="A44" s="91" t="s">
        <v>172</v>
      </c>
      <c r="B44" s="105"/>
      <c r="C44" s="106" t="s">
        <v>212</v>
      </c>
      <c r="D44" s="108"/>
      <c r="E44" s="81" t="s">
        <v>213</v>
      </c>
      <c r="F44" s="106" t="s">
        <v>214</v>
      </c>
      <c r="G44" s="107"/>
      <c r="H44" s="108"/>
      <c r="I44" s="109">
        <v>201646213</v>
      </c>
      <c r="J44" s="110"/>
      <c r="M44" s="59"/>
    </row>
    <row r="45" spans="1:13" s="4" customFormat="1" ht="13.5" customHeight="1" x14ac:dyDescent="0.15">
      <c r="A45" s="91" t="s">
        <v>172</v>
      </c>
      <c r="B45" s="105"/>
      <c r="C45" s="106" t="s">
        <v>215</v>
      </c>
      <c r="D45" s="108"/>
      <c r="E45" s="81"/>
      <c r="F45" s="106" t="s">
        <v>216</v>
      </c>
      <c r="G45" s="107"/>
      <c r="H45" s="108"/>
      <c r="I45" s="109">
        <v>325066857</v>
      </c>
      <c r="J45" s="110"/>
      <c r="M45" s="59"/>
    </row>
    <row r="46" spans="1:13" s="4" customFormat="1" ht="13.5" customHeight="1" x14ac:dyDescent="0.15">
      <c r="A46" s="91" t="s">
        <v>172</v>
      </c>
      <c r="B46" s="105"/>
      <c r="C46" s="106" t="s">
        <v>217</v>
      </c>
      <c r="D46" s="108"/>
      <c r="E46" s="81"/>
      <c r="F46" s="106" t="s">
        <v>218</v>
      </c>
      <c r="G46" s="107"/>
      <c r="H46" s="108"/>
      <c r="I46" s="109">
        <v>6627954</v>
      </c>
      <c r="J46" s="110"/>
      <c r="M46" s="59"/>
    </row>
    <row r="47" spans="1:13" s="4" customFormat="1" ht="13.5" customHeight="1" x14ac:dyDescent="0.15">
      <c r="A47" s="91" t="s">
        <v>172</v>
      </c>
      <c r="B47" s="105"/>
      <c r="C47" s="106" t="s">
        <v>219</v>
      </c>
      <c r="D47" s="108"/>
      <c r="E47" s="81"/>
      <c r="F47" s="106" t="s">
        <v>220</v>
      </c>
      <c r="G47" s="107"/>
      <c r="H47" s="108"/>
      <c r="I47" s="109">
        <v>8027541</v>
      </c>
      <c r="J47" s="110"/>
      <c r="M47" s="59"/>
    </row>
    <row r="48" spans="1:13" s="4" customFormat="1" ht="13.5" customHeight="1" x14ac:dyDescent="0.15">
      <c r="A48" s="91" t="s">
        <v>172</v>
      </c>
      <c r="B48" s="105"/>
      <c r="C48" s="106" t="s">
        <v>221</v>
      </c>
      <c r="D48" s="108"/>
      <c r="E48" s="81"/>
      <c r="F48" s="106" t="s">
        <v>222</v>
      </c>
      <c r="G48" s="107"/>
      <c r="H48" s="108"/>
      <c r="I48" s="109">
        <v>655000</v>
      </c>
      <c r="J48" s="110"/>
      <c r="M48" s="59"/>
    </row>
    <row r="49" spans="1:13" s="4" customFormat="1" ht="13.5" customHeight="1" x14ac:dyDescent="0.15">
      <c r="A49" s="91" t="s">
        <v>172</v>
      </c>
      <c r="B49" s="105"/>
      <c r="C49" s="106" t="s">
        <v>223</v>
      </c>
      <c r="D49" s="108"/>
      <c r="E49" s="81"/>
      <c r="F49" s="106" t="s">
        <v>224</v>
      </c>
      <c r="G49" s="107"/>
      <c r="H49" s="108"/>
      <c r="I49" s="109">
        <v>408100</v>
      </c>
      <c r="J49" s="110"/>
      <c r="M49" s="59"/>
    </row>
    <row r="50" spans="1:13" s="4" customFormat="1" ht="13.5" customHeight="1" x14ac:dyDescent="0.15">
      <c r="A50" s="125" t="s">
        <v>225</v>
      </c>
      <c r="B50" s="126"/>
      <c r="C50" s="126"/>
      <c r="D50" s="127"/>
      <c r="E50" s="84"/>
      <c r="F50" s="128"/>
      <c r="G50" s="128"/>
      <c r="H50" s="129"/>
      <c r="I50" s="130">
        <v>584692138</v>
      </c>
      <c r="J50" s="131"/>
      <c r="M50" s="59"/>
    </row>
    <row r="51" spans="1:13" s="4" customFormat="1" ht="13.5" customHeight="1" x14ac:dyDescent="0.15">
      <c r="A51" s="125" t="s">
        <v>226</v>
      </c>
      <c r="B51" s="126"/>
      <c r="C51" s="126"/>
      <c r="D51" s="126"/>
      <c r="E51" s="126"/>
      <c r="F51" s="126"/>
      <c r="G51" s="126"/>
      <c r="H51" s="127"/>
      <c r="I51" s="130">
        <v>710468570</v>
      </c>
      <c r="J51" s="131"/>
      <c r="M51" s="59"/>
    </row>
    <row r="52" spans="1:13" s="4" customFormat="1" ht="13.5" customHeight="1" x14ac:dyDescent="0.15">
      <c r="A52" s="96" t="s">
        <v>227</v>
      </c>
      <c r="B52" s="117"/>
      <c r="C52" s="96" t="s">
        <v>47</v>
      </c>
      <c r="D52" s="117"/>
      <c r="E52" s="33"/>
      <c r="F52" s="118" t="s">
        <v>47</v>
      </c>
      <c r="G52" s="119"/>
      <c r="H52" s="120"/>
      <c r="I52" s="121"/>
      <c r="J52" s="122"/>
      <c r="M52" s="59"/>
    </row>
    <row r="53" spans="1:13" s="4" customFormat="1" ht="13.5" customHeight="1" x14ac:dyDescent="0.15">
      <c r="A53" s="91" t="s">
        <v>172</v>
      </c>
      <c r="B53" s="105"/>
      <c r="C53" s="91" t="s">
        <v>228</v>
      </c>
      <c r="D53" s="105"/>
      <c r="E53" s="32"/>
      <c r="F53" s="106" t="s">
        <v>47</v>
      </c>
      <c r="G53" s="107"/>
      <c r="H53" s="108"/>
      <c r="I53" s="111">
        <v>38070027</v>
      </c>
      <c r="J53" s="112"/>
      <c r="M53" s="59"/>
    </row>
    <row r="54" spans="1:13" s="4" customFormat="1" ht="13.5" customHeight="1" x14ac:dyDescent="0.15">
      <c r="A54" s="91" t="s">
        <v>178</v>
      </c>
      <c r="B54" s="105"/>
      <c r="C54" s="91" t="s">
        <v>229</v>
      </c>
      <c r="D54" s="105"/>
      <c r="E54" s="32"/>
      <c r="F54" s="106" t="s">
        <v>230</v>
      </c>
      <c r="G54" s="107"/>
      <c r="H54" s="108"/>
      <c r="I54" s="144">
        <v>38070027</v>
      </c>
      <c r="J54" s="145"/>
      <c r="M54" s="59"/>
    </row>
    <row r="55" spans="1:13" s="4" customFormat="1" ht="13.5" customHeight="1" x14ac:dyDescent="0.15">
      <c r="A55" s="91" t="s">
        <v>178</v>
      </c>
      <c r="B55" s="105"/>
      <c r="C55" s="91"/>
      <c r="D55" s="105"/>
      <c r="E55" s="32"/>
      <c r="F55" s="106"/>
      <c r="G55" s="107"/>
      <c r="H55" s="108"/>
      <c r="I55" s="109"/>
      <c r="J55" s="110"/>
      <c r="M55" s="59"/>
    </row>
    <row r="56" spans="1:13" s="4" customFormat="1" ht="13.5" customHeight="1" x14ac:dyDescent="0.15">
      <c r="A56" s="91" t="s">
        <v>172</v>
      </c>
      <c r="B56" s="105"/>
      <c r="C56" s="91" t="s">
        <v>231</v>
      </c>
      <c r="D56" s="105"/>
      <c r="E56" s="32"/>
      <c r="F56" s="106" t="s">
        <v>47</v>
      </c>
      <c r="G56" s="107"/>
      <c r="H56" s="108"/>
      <c r="I56" s="111">
        <v>1826591</v>
      </c>
      <c r="J56" s="112"/>
      <c r="M56" s="59"/>
    </row>
    <row r="57" spans="1:13" s="4" customFormat="1" ht="13.5" customHeight="1" x14ac:dyDescent="0.15">
      <c r="A57" s="91" t="s">
        <v>178</v>
      </c>
      <c r="B57" s="105"/>
      <c r="C57" s="91" t="s">
        <v>232</v>
      </c>
      <c r="D57" s="105"/>
      <c r="E57" s="32" t="s">
        <v>233</v>
      </c>
      <c r="F57" s="106"/>
      <c r="G57" s="107"/>
      <c r="H57" s="108"/>
      <c r="I57" s="109">
        <v>735412</v>
      </c>
      <c r="J57" s="110"/>
      <c r="M57" s="59"/>
    </row>
    <row r="58" spans="1:13" s="4" customFormat="1" ht="13.5" customHeight="1" x14ac:dyDescent="0.15">
      <c r="A58" s="91" t="s">
        <v>178</v>
      </c>
      <c r="B58" s="105"/>
      <c r="C58" s="91" t="s">
        <v>234</v>
      </c>
      <c r="D58" s="105"/>
      <c r="E58" s="32" t="s">
        <v>235</v>
      </c>
      <c r="F58" s="106" t="s">
        <v>47</v>
      </c>
      <c r="G58" s="107"/>
      <c r="H58" s="108"/>
      <c r="I58" s="109">
        <v>696418</v>
      </c>
      <c r="J58" s="110"/>
      <c r="M58" s="59"/>
    </row>
    <row r="59" spans="1:13" s="4" customFormat="1" ht="13.5" customHeight="1" x14ac:dyDescent="0.15">
      <c r="A59" s="91" t="s">
        <v>178</v>
      </c>
      <c r="B59" s="105"/>
      <c r="C59" s="91" t="s">
        <v>236</v>
      </c>
      <c r="D59" s="105"/>
      <c r="E59" s="32" t="s">
        <v>237</v>
      </c>
      <c r="F59" s="106" t="s">
        <v>47</v>
      </c>
      <c r="G59" s="107"/>
      <c r="H59" s="108"/>
      <c r="I59" s="109">
        <v>83600</v>
      </c>
      <c r="J59" s="110"/>
      <c r="M59" s="59"/>
    </row>
    <row r="60" spans="1:13" s="4" customFormat="1" ht="13.5" customHeight="1" x14ac:dyDescent="0.15">
      <c r="A60" s="91" t="s">
        <v>178</v>
      </c>
      <c r="B60" s="105"/>
      <c r="C60" s="91" t="s">
        <v>238</v>
      </c>
      <c r="D60" s="105"/>
      <c r="E60" s="32"/>
      <c r="F60" s="106" t="s">
        <v>47</v>
      </c>
      <c r="G60" s="107"/>
      <c r="H60" s="108"/>
      <c r="I60" s="109">
        <v>208833</v>
      </c>
      <c r="J60" s="110"/>
      <c r="M60" s="59"/>
    </row>
    <row r="61" spans="1:13" s="4" customFormat="1" ht="13.5" customHeight="1" x14ac:dyDescent="0.15">
      <c r="A61" s="91" t="s">
        <v>178</v>
      </c>
      <c r="B61" s="105"/>
      <c r="C61" s="91" t="s">
        <v>239</v>
      </c>
      <c r="D61" s="105"/>
      <c r="E61" s="32"/>
      <c r="F61" s="106" t="s">
        <v>240</v>
      </c>
      <c r="G61" s="107"/>
      <c r="H61" s="108"/>
      <c r="I61" s="109">
        <v>102328</v>
      </c>
      <c r="J61" s="110"/>
      <c r="M61" s="59"/>
    </row>
    <row r="62" spans="1:13" s="4" customFormat="1" ht="13.5" customHeight="1" x14ac:dyDescent="0.15">
      <c r="A62" s="91"/>
      <c r="B62" s="105"/>
      <c r="C62" s="91"/>
      <c r="D62" s="105"/>
      <c r="E62" s="32"/>
      <c r="F62" s="106"/>
      <c r="G62" s="107"/>
      <c r="H62" s="108"/>
      <c r="I62" s="109"/>
      <c r="J62" s="110"/>
      <c r="M62" s="59"/>
    </row>
    <row r="63" spans="1:13" s="4" customFormat="1" ht="13.5" customHeight="1" x14ac:dyDescent="0.15">
      <c r="A63" s="91" t="s">
        <v>172</v>
      </c>
      <c r="B63" s="105"/>
      <c r="C63" s="91" t="s">
        <v>241</v>
      </c>
      <c r="D63" s="105"/>
      <c r="E63" s="32"/>
      <c r="F63" s="106" t="s">
        <v>47</v>
      </c>
      <c r="G63" s="107"/>
      <c r="H63" s="108"/>
      <c r="I63" s="109">
        <v>2021600</v>
      </c>
      <c r="J63" s="110"/>
      <c r="M63" s="59"/>
    </row>
    <row r="64" spans="1:13" s="4" customFormat="1" ht="13.5" customHeight="1" x14ac:dyDescent="0.15">
      <c r="A64" s="91" t="s">
        <v>172</v>
      </c>
      <c r="B64" s="105"/>
      <c r="C64" s="91"/>
      <c r="D64" s="105"/>
      <c r="E64" s="32"/>
      <c r="F64" s="106"/>
      <c r="G64" s="107"/>
      <c r="H64" s="108"/>
      <c r="I64" s="109"/>
      <c r="J64" s="110"/>
      <c r="M64" s="59"/>
    </row>
    <row r="65" spans="1:13" s="4" customFormat="1" ht="13.5" customHeight="1" x14ac:dyDescent="0.15">
      <c r="A65" s="125" t="s">
        <v>242</v>
      </c>
      <c r="B65" s="126"/>
      <c r="C65" s="126"/>
      <c r="D65" s="127"/>
      <c r="E65" s="84"/>
      <c r="F65" s="128"/>
      <c r="G65" s="128"/>
      <c r="H65" s="129"/>
      <c r="I65" s="130">
        <v>41918218</v>
      </c>
      <c r="J65" s="131"/>
      <c r="M65" s="59"/>
    </row>
    <row r="66" spans="1:13" s="4" customFormat="1" ht="13.5" customHeight="1" x14ac:dyDescent="0.15">
      <c r="A66" s="96" t="s">
        <v>243</v>
      </c>
      <c r="B66" s="117"/>
      <c r="C66" s="96" t="s">
        <v>47</v>
      </c>
      <c r="D66" s="117"/>
      <c r="E66" s="33"/>
      <c r="F66" s="118" t="s">
        <v>47</v>
      </c>
      <c r="G66" s="119"/>
      <c r="H66" s="120"/>
      <c r="I66" s="121"/>
      <c r="J66" s="122"/>
      <c r="M66" s="59"/>
    </row>
    <row r="67" spans="1:13" s="4" customFormat="1" ht="13.5" customHeight="1" x14ac:dyDescent="0.15">
      <c r="A67" s="91" t="s">
        <v>172</v>
      </c>
      <c r="B67" s="105"/>
      <c r="C67" s="91" t="s">
        <v>244</v>
      </c>
      <c r="D67" s="105"/>
      <c r="E67" s="32" t="s">
        <v>245</v>
      </c>
      <c r="F67" s="106" t="s">
        <v>246</v>
      </c>
      <c r="G67" s="107"/>
      <c r="H67" s="108"/>
      <c r="I67" s="109">
        <v>875760</v>
      </c>
      <c r="J67" s="110"/>
      <c r="M67" s="59"/>
    </row>
    <row r="68" spans="1:13" s="4" customFormat="1" ht="13.5" customHeight="1" x14ac:dyDescent="0.15">
      <c r="A68" s="125" t="s">
        <v>247</v>
      </c>
      <c r="B68" s="126"/>
      <c r="C68" s="126"/>
      <c r="D68" s="127"/>
      <c r="E68" s="84"/>
      <c r="F68" s="128"/>
      <c r="G68" s="128"/>
      <c r="H68" s="129"/>
      <c r="I68" s="130">
        <v>875760</v>
      </c>
      <c r="J68" s="131"/>
      <c r="M68" s="59"/>
    </row>
    <row r="69" spans="1:13" s="4" customFormat="1" ht="13.5" customHeight="1" x14ac:dyDescent="0.15">
      <c r="A69" s="125" t="s">
        <v>248</v>
      </c>
      <c r="B69" s="126"/>
      <c r="C69" s="126"/>
      <c r="D69" s="126"/>
      <c r="E69" s="126"/>
      <c r="F69" s="126"/>
      <c r="G69" s="126"/>
      <c r="H69" s="127"/>
      <c r="I69" s="130">
        <v>42793978</v>
      </c>
      <c r="J69" s="131"/>
      <c r="M69" s="59"/>
    </row>
    <row r="70" spans="1:13" s="4" customFormat="1" ht="13.5" customHeight="1" x14ac:dyDescent="0.15">
      <c r="A70" s="125" t="s">
        <v>249</v>
      </c>
      <c r="B70" s="126"/>
      <c r="C70" s="126"/>
      <c r="D70" s="126"/>
      <c r="E70" s="126"/>
      <c r="F70" s="126"/>
      <c r="G70" s="126"/>
      <c r="H70" s="127"/>
      <c r="I70" s="130">
        <v>667674592</v>
      </c>
      <c r="J70" s="131"/>
      <c r="M70" s="59"/>
    </row>
    <row r="71" spans="1:13" x14ac:dyDescent="0.15">
      <c r="A71" s="35" t="s">
        <v>47</v>
      </c>
      <c r="B71" s="35"/>
      <c r="C71" s="35" t="s">
        <v>47</v>
      </c>
      <c r="D71" s="35"/>
      <c r="E71" s="35"/>
      <c r="F71" s="89" t="s">
        <v>47</v>
      </c>
      <c r="G71" s="89"/>
      <c r="H71" s="89"/>
      <c r="I71" s="90"/>
      <c r="J71" s="90"/>
    </row>
  </sheetData>
  <mergeCells count="246">
    <mergeCell ref="A69:H69"/>
    <mergeCell ref="I69:J69"/>
    <mergeCell ref="A70:H70"/>
    <mergeCell ref="I70:J70"/>
    <mergeCell ref="A67:B67"/>
    <mergeCell ref="C67:D67"/>
    <mergeCell ref="F67:H67"/>
    <mergeCell ref="I67:J67"/>
    <mergeCell ref="A68:D68"/>
    <mergeCell ref="F68:H68"/>
    <mergeCell ref="I68:J68"/>
    <mergeCell ref="A65:D65"/>
    <mergeCell ref="F65:H65"/>
    <mergeCell ref="I65:J65"/>
    <mergeCell ref="A66:B66"/>
    <mergeCell ref="C66:D66"/>
    <mergeCell ref="F66:H66"/>
    <mergeCell ref="I66:J66"/>
    <mergeCell ref="A63:B63"/>
    <mergeCell ref="C63:D63"/>
    <mergeCell ref="F63:H63"/>
    <mergeCell ref="I63:J63"/>
    <mergeCell ref="A64:B64"/>
    <mergeCell ref="C64:D64"/>
    <mergeCell ref="F64:H64"/>
    <mergeCell ref="I64:J64"/>
    <mergeCell ref="A61:B61"/>
    <mergeCell ref="C61:D61"/>
    <mergeCell ref="F61:H61"/>
    <mergeCell ref="I61:J61"/>
    <mergeCell ref="A62:B62"/>
    <mergeCell ref="C62:D62"/>
    <mergeCell ref="F62:H62"/>
    <mergeCell ref="I62:J62"/>
    <mergeCell ref="A59:B59"/>
    <mergeCell ref="C59:D59"/>
    <mergeCell ref="F59:H59"/>
    <mergeCell ref="I59:J59"/>
    <mergeCell ref="A60:B60"/>
    <mergeCell ref="C60:D60"/>
    <mergeCell ref="F60:H60"/>
    <mergeCell ref="I60:J60"/>
    <mergeCell ref="A57:B57"/>
    <mergeCell ref="C57:D57"/>
    <mergeCell ref="F57:H57"/>
    <mergeCell ref="I57:J57"/>
    <mergeCell ref="A58:B58"/>
    <mergeCell ref="C58:D58"/>
    <mergeCell ref="F58:H58"/>
    <mergeCell ref="I58:J58"/>
    <mergeCell ref="A55:B55"/>
    <mergeCell ref="C55:D55"/>
    <mergeCell ref="F55:H55"/>
    <mergeCell ref="I55:J55"/>
    <mergeCell ref="A56:B56"/>
    <mergeCell ref="C56:D56"/>
    <mergeCell ref="F56:H56"/>
    <mergeCell ref="I56:J56"/>
    <mergeCell ref="A53:B53"/>
    <mergeCell ref="C53:D53"/>
    <mergeCell ref="F53:H53"/>
    <mergeCell ref="I53:J53"/>
    <mergeCell ref="A54:B54"/>
    <mergeCell ref="C54:D54"/>
    <mergeCell ref="F54:H54"/>
    <mergeCell ref="I54:J54"/>
    <mergeCell ref="A51:H51"/>
    <mergeCell ref="I51:J51"/>
    <mergeCell ref="A52:B52"/>
    <mergeCell ref="C52:D52"/>
    <mergeCell ref="F52:H52"/>
    <mergeCell ref="I52:J52"/>
    <mergeCell ref="A49:B49"/>
    <mergeCell ref="C49:D49"/>
    <mergeCell ref="F49:H49"/>
    <mergeCell ref="I49:J49"/>
    <mergeCell ref="A50:D50"/>
    <mergeCell ref="F50:H50"/>
    <mergeCell ref="I50:J50"/>
    <mergeCell ref="A47:B47"/>
    <mergeCell ref="C47:D47"/>
    <mergeCell ref="F47:H47"/>
    <mergeCell ref="I47:J47"/>
    <mergeCell ref="A48:B48"/>
    <mergeCell ref="C48:D48"/>
    <mergeCell ref="F48:H48"/>
    <mergeCell ref="I48:J48"/>
    <mergeCell ref="A45:B45"/>
    <mergeCell ref="C45:D45"/>
    <mergeCell ref="F45:H45"/>
    <mergeCell ref="I45:J45"/>
    <mergeCell ref="A46:B46"/>
    <mergeCell ref="C46:D46"/>
    <mergeCell ref="F46:H46"/>
    <mergeCell ref="I46:J46"/>
    <mergeCell ref="A43:B43"/>
    <mergeCell ref="C43:D43"/>
    <mergeCell ref="F43:H43"/>
    <mergeCell ref="I43:J43"/>
    <mergeCell ref="A44:B44"/>
    <mergeCell ref="C44:D44"/>
    <mergeCell ref="F44:H44"/>
    <mergeCell ref="I44:J44"/>
    <mergeCell ref="A41:B41"/>
    <mergeCell ref="C41:D41"/>
    <mergeCell ref="F41:H41"/>
    <mergeCell ref="I41:J41"/>
    <mergeCell ref="A42:B42"/>
    <mergeCell ref="C42:D42"/>
    <mergeCell ref="F42:H42"/>
    <mergeCell ref="I42:J42"/>
    <mergeCell ref="A39:B39"/>
    <mergeCell ref="C39:D39"/>
    <mergeCell ref="F39:H39"/>
    <mergeCell ref="I39:J39"/>
    <mergeCell ref="A40:B40"/>
    <mergeCell ref="C40:D40"/>
    <mergeCell ref="F40:H40"/>
    <mergeCell ref="I40:J40"/>
    <mergeCell ref="A37:B37"/>
    <mergeCell ref="C37:D37"/>
    <mergeCell ref="F37:H37"/>
    <mergeCell ref="I37:J37"/>
    <mergeCell ref="A38:B38"/>
    <mergeCell ref="C38:D38"/>
    <mergeCell ref="F38:H38"/>
    <mergeCell ref="I38:J38"/>
    <mergeCell ref="A35:B35"/>
    <mergeCell ref="C35:D35"/>
    <mergeCell ref="F35:H35"/>
    <mergeCell ref="I35:J35"/>
    <mergeCell ref="A36:B36"/>
    <mergeCell ref="C36:D36"/>
    <mergeCell ref="F36:H36"/>
    <mergeCell ref="I36:J36"/>
    <mergeCell ref="A33:B33"/>
    <mergeCell ref="C33:D33"/>
    <mergeCell ref="F33:H33"/>
    <mergeCell ref="I33:J33"/>
    <mergeCell ref="A34:B34"/>
    <mergeCell ref="C34:D34"/>
    <mergeCell ref="F34:H34"/>
    <mergeCell ref="I34:J34"/>
    <mergeCell ref="A31:B31"/>
    <mergeCell ref="C31:D31"/>
    <mergeCell ref="F31:H31"/>
    <mergeCell ref="I31:J31"/>
    <mergeCell ref="A32:B32"/>
    <mergeCell ref="C32:D32"/>
    <mergeCell ref="F32:H32"/>
    <mergeCell ref="I32:J32"/>
    <mergeCell ref="A29:D29"/>
    <mergeCell ref="F29:H29"/>
    <mergeCell ref="I29:J29"/>
    <mergeCell ref="A30:B30"/>
    <mergeCell ref="C30:D30"/>
    <mergeCell ref="F30:H30"/>
    <mergeCell ref="I30:J30"/>
    <mergeCell ref="A27:B27"/>
    <mergeCell ref="C27:D27"/>
    <mergeCell ref="F27:H27"/>
    <mergeCell ref="I27:J27"/>
    <mergeCell ref="A28:B28"/>
    <mergeCell ref="C28:D28"/>
    <mergeCell ref="F28:H28"/>
    <mergeCell ref="I28:J28"/>
    <mergeCell ref="C25:D25"/>
    <mergeCell ref="F25:H25"/>
    <mergeCell ref="I25:J25"/>
    <mergeCell ref="A26:B26"/>
    <mergeCell ref="C26:D26"/>
    <mergeCell ref="F26:H26"/>
    <mergeCell ref="I26:J26"/>
    <mergeCell ref="A23:B23"/>
    <mergeCell ref="C23:D23"/>
    <mergeCell ref="F23:H23"/>
    <mergeCell ref="I23:J23"/>
    <mergeCell ref="A24:B24"/>
    <mergeCell ref="C24:D24"/>
    <mergeCell ref="F24:H24"/>
    <mergeCell ref="I24:J24"/>
    <mergeCell ref="A21:B21"/>
    <mergeCell ref="C21:D21"/>
    <mergeCell ref="F21:H21"/>
    <mergeCell ref="I21:J21"/>
    <mergeCell ref="A22:B22"/>
    <mergeCell ref="C22:D22"/>
    <mergeCell ref="F22:H22"/>
    <mergeCell ref="I22:J22"/>
    <mergeCell ref="A19:B19"/>
    <mergeCell ref="C19:D19"/>
    <mergeCell ref="F19:H19"/>
    <mergeCell ref="I19:J19"/>
    <mergeCell ref="A20:B20"/>
    <mergeCell ref="C20:D20"/>
    <mergeCell ref="F20:H20"/>
    <mergeCell ref="I20:J20"/>
    <mergeCell ref="A17:B17"/>
    <mergeCell ref="C17:D17"/>
    <mergeCell ref="F17:H17"/>
    <mergeCell ref="I17:J17"/>
    <mergeCell ref="A18:B18"/>
    <mergeCell ref="C18:D18"/>
    <mergeCell ref="F18:H18"/>
    <mergeCell ref="I18:J18"/>
    <mergeCell ref="A15:B15"/>
    <mergeCell ref="C15:D15"/>
    <mergeCell ref="F15:H15"/>
    <mergeCell ref="I15:J15"/>
    <mergeCell ref="A16:B16"/>
    <mergeCell ref="C16:D16"/>
    <mergeCell ref="F16:H16"/>
    <mergeCell ref="I16:J16"/>
    <mergeCell ref="A13:B13"/>
    <mergeCell ref="C13:D13"/>
    <mergeCell ref="F13:H13"/>
    <mergeCell ref="I13:J13"/>
    <mergeCell ref="A14:B14"/>
    <mergeCell ref="C14:D14"/>
    <mergeCell ref="F14:H14"/>
    <mergeCell ref="I14:J14"/>
    <mergeCell ref="A11:B11"/>
    <mergeCell ref="C11:D11"/>
    <mergeCell ref="F11:H11"/>
    <mergeCell ref="I11:J11"/>
    <mergeCell ref="A12:B12"/>
    <mergeCell ref="C12:D12"/>
    <mergeCell ref="F12:H12"/>
    <mergeCell ref="I12:J12"/>
    <mergeCell ref="A9:B9"/>
    <mergeCell ref="C9:D9"/>
    <mergeCell ref="F9:H9"/>
    <mergeCell ref="I9:J9"/>
    <mergeCell ref="A10:B10"/>
    <mergeCell ref="C10:D10"/>
    <mergeCell ref="F10:H10"/>
    <mergeCell ref="I10:J10"/>
    <mergeCell ref="A2:J3"/>
    <mergeCell ref="A4:J4"/>
    <mergeCell ref="A7:D7"/>
    <mergeCell ref="F7:H7"/>
    <mergeCell ref="I7:J7"/>
    <mergeCell ref="A8:B8"/>
    <mergeCell ref="C8:D8"/>
    <mergeCell ref="F8:H8"/>
    <mergeCell ref="I8:J8"/>
  </mergeCells>
  <phoneticPr fontId="1"/>
  <printOptions horizontalCentered="1"/>
  <pageMargins left="0.51181102362204722" right="0" top="0.59055118110236227" bottom="0.35433070866141736" header="0.31496062992125984" footer="0.31496062992125984"/>
  <pageSetup paperSize="9" scale="85" orientation="portrait" horizontalDpi="300" verticalDpi="300" r:id="rId1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貸借対照表</vt:lpstr>
      <vt:lpstr>正味財産増減計算書</vt:lpstr>
      <vt:lpstr>公益（財務諸表説明）</vt:lpstr>
      <vt:lpstr>財目録（公益）</vt:lpstr>
      <vt:lpstr>'公益（財務諸表説明）'!Print_Area</vt:lpstr>
      <vt:lpstr>'財目録（公益）'!Print_Area</vt:lpstr>
      <vt:lpstr>正味財産増減計算書!Print_Area</vt:lpstr>
      <vt:lpstr>貸借対照表!Print_Area</vt:lpstr>
      <vt:lpstr>正味財産増減計算書!Print_Titles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sueyoshi</dc:creator>
  <cp:lastModifiedBy>takanami</cp:lastModifiedBy>
  <cp:lastPrinted>2013-06-06T13:01:28Z</cp:lastPrinted>
  <dcterms:created xsi:type="dcterms:W3CDTF">2013-05-14T02:25:47Z</dcterms:created>
  <dcterms:modified xsi:type="dcterms:W3CDTF">2013-06-10T02:50:27Z</dcterms:modified>
</cp:coreProperties>
</file>